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elix\Downloads\"/>
    </mc:Choice>
  </mc:AlternateContent>
  <bookViews>
    <workbookView xWindow="0" yWindow="0" windowWidth="16815" windowHeight="7605" tabRatio="878"/>
  </bookViews>
  <sheets>
    <sheet name="Required" sheetId="24" r:id="rId1"/>
    <sheet name="Fcl. Stmts." sheetId="3" r:id="rId2"/>
    <sheet name="Fcl. Ratios" sheetId="26" r:id="rId3"/>
  </sheets>
  <definedNames>
    <definedName name="_xlnm.Print_Area" localSheetId="2">'Fcl. Ratios'!$A$1:$I$23</definedName>
    <definedName name="_xlnm.Print_Area" localSheetId="1">'Fcl. Stmts.'!$A$1:$M$89</definedName>
    <definedName name="_xlnm.Print_Area" localSheetId="0">Required!$A$1:$J$10</definedName>
  </definedNames>
  <calcPr calcId="162913"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1" i="26" l="1"/>
  <c r="F20" i="26"/>
  <c r="F19" i="26"/>
  <c r="F18" i="26"/>
  <c r="F17" i="26"/>
  <c r="F16" i="26"/>
  <c r="F15" i="26"/>
  <c r="F14" i="26"/>
  <c r="F13" i="26"/>
  <c r="F12" i="26"/>
  <c r="O54" i="3"/>
  <c r="O55" i="3" s="1"/>
  <c r="F8" i="26"/>
  <c r="F7" i="26"/>
</calcChain>
</file>

<file path=xl/comments1.xml><?xml version="1.0" encoding="utf-8"?>
<comments xmlns="http://schemas.openxmlformats.org/spreadsheetml/2006/main">
  <authors>
    <author xml:space="preserve"> David Annand</author>
  </authors>
  <commentList>
    <comment ref="D91" authorId="0" shapeId="0">
      <text>
        <r>
          <rPr>
            <b/>
            <sz val="9"/>
            <color indexed="81"/>
            <rFont val="Tahoma"/>
            <family val="2"/>
          </rPr>
          <t xml:space="preserve"> David Annand:</t>
        </r>
        <r>
          <rPr>
            <sz val="9"/>
            <color indexed="81"/>
            <rFont val="Tahoma"/>
            <family val="2"/>
          </rPr>
          <t xml:space="preserve">
Do not erase this cell. This calculates ending retained earnings.</t>
        </r>
      </text>
    </comment>
  </commentList>
</comments>
</file>

<file path=xl/sharedStrings.xml><?xml version="1.0" encoding="utf-8"?>
<sst xmlns="http://schemas.openxmlformats.org/spreadsheetml/2006/main" count="119" uniqueCount="111">
  <si>
    <t>Cash</t>
  </si>
  <si>
    <t>Assets</t>
  </si>
  <si>
    <t>Liabilities</t>
  </si>
  <si>
    <t>Total equity</t>
  </si>
  <si>
    <t>Net income (loss)</t>
  </si>
  <si>
    <t>Income Statement</t>
  </si>
  <si>
    <t>Statement of Changes in Equity</t>
  </si>
  <si>
    <t>a.</t>
  </si>
  <si>
    <t>b.</t>
  </si>
  <si>
    <t>c.</t>
  </si>
  <si>
    <t>d.</t>
  </si>
  <si>
    <t>e.</t>
  </si>
  <si>
    <t>f.</t>
  </si>
  <si>
    <t>g.</t>
  </si>
  <si>
    <t>i.</t>
  </si>
  <si>
    <t>j.</t>
  </si>
  <si>
    <t>k.</t>
  </si>
  <si>
    <t>l.</t>
  </si>
  <si>
    <t>m.</t>
  </si>
  <si>
    <t>p.</t>
  </si>
  <si>
    <t>o.</t>
  </si>
  <si>
    <t>n.</t>
  </si>
  <si>
    <t>Required:</t>
  </si>
  <si>
    <t>Professional fees</t>
  </si>
  <si>
    <t>Estimated current liabilities</t>
  </si>
  <si>
    <t>Mortgage payable</t>
  </si>
  <si>
    <t>Land</t>
  </si>
  <si>
    <t>Dividends payable</t>
  </si>
  <si>
    <t>Goodwill</t>
  </si>
  <si>
    <t>Interest payable</t>
  </si>
  <si>
    <t>Trade accounts payable</t>
  </si>
  <si>
    <t>Retained earnings (deficit)</t>
  </si>
  <si>
    <t>Rent revenue</t>
  </si>
  <si>
    <t xml:space="preserve">h. </t>
  </si>
  <si>
    <t>Note payable</t>
  </si>
  <si>
    <t xml:space="preserve">  Gross profit</t>
  </si>
  <si>
    <t>Operating expenses</t>
  </si>
  <si>
    <t xml:space="preserve">  Selling</t>
  </si>
  <si>
    <t>Salaries and benefits</t>
  </si>
  <si>
    <t>Delivery</t>
  </si>
  <si>
    <t>Office supplies</t>
  </si>
  <si>
    <t>Warranty</t>
  </si>
  <si>
    <t>General and administrative</t>
  </si>
  <si>
    <t>Bad debts</t>
  </si>
  <si>
    <t>Total operating expenses</t>
  </si>
  <si>
    <t>Total selling</t>
  </si>
  <si>
    <t>Interest expense</t>
  </si>
  <si>
    <t>Current</t>
  </si>
  <si>
    <t>Inventories</t>
  </si>
  <si>
    <t>Salaries and benefits payable</t>
  </si>
  <si>
    <t>Unearned rent</t>
  </si>
  <si>
    <t>Non-current</t>
  </si>
  <si>
    <t>Total liabilities</t>
  </si>
  <si>
    <t>Income taxes (recovered)</t>
  </si>
  <si>
    <t>Income (loss) from operations</t>
  </si>
  <si>
    <t>Income (loss) before interest and income taxes</t>
  </si>
  <si>
    <t>Income (loss) before income taxes</t>
  </si>
  <si>
    <t>Accounts receivable, net</t>
  </si>
  <si>
    <t>Patents, net</t>
  </si>
  <si>
    <t>Balance (deficit) at Jan. 1</t>
  </si>
  <si>
    <t>Balance (deficit) at Dec. 31</t>
  </si>
  <si>
    <t>Total general and adminstrative</t>
  </si>
  <si>
    <t>Preferred</t>
  </si>
  <si>
    <t>Common</t>
  </si>
  <si>
    <t>Cash dividends declared</t>
  </si>
  <si>
    <t>Other income (expenses)</t>
  </si>
  <si>
    <t>Current portion of mortgage payable</t>
  </si>
  <si>
    <t>Building, net</t>
  </si>
  <si>
    <t>Estimated warranty liabilities</t>
  </si>
  <si>
    <t>Total liabilities and S/H equity</t>
  </si>
  <si>
    <t>Selected Financial Ratios</t>
  </si>
  <si>
    <t>Current ratio</t>
  </si>
  <si>
    <t>Acid-test ratio</t>
  </si>
  <si>
    <t>Accounts rec. collection (days)</t>
  </si>
  <si>
    <t>Days of sales in inventory</t>
  </si>
  <si>
    <t xml:space="preserve">Times interest earned </t>
  </si>
  <si>
    <t>Sales to total assets ratio</t>
  </si>
  <si>
    <t>Gross profit ratio</t>
  </si>
  <si>
    <t>Net profit ratio</t>
  </si>
  <si>
    <t>Revenue operating cycle (days)</t>
  </si>
  <si>
    <t>Sales, net</t>
  </si>
  <si>
    <t>Operating profit ratio</t>
  </si>
  <si>
    <t>Debt to s/h equity ratio</t>
  </si>
  <si>
    <t>Return on total assets ratio</t>
  </si>
  <si>
    <t>Return on s/h equity ratio</t>
  </si>
  <si>
    <t>Earnings (loss) per common share</t>
  </si>
  <si>
    <t>Corporate income taxes payable</t>
  </si>
  <si>
    <t>Dandy Distributors Ltd.</t>
  </si>
  <si>
    <r>
      <t>Less:</t>
    </r>
    <r>
      <rPr>
        <sz val="12"/>
        <color theme="1"/>
        <rFont val="Calibri"/>
        <family val="2"/>
        <scheme val="minor"/>
      </rPr>
      <t xml:space="preserve"> Cost of goods sold</t>
    </r>
  </si>
  <si>
    <r>
      <t>Less:</t>
    </r>
    <r>
      <rPr>
        <sz val="12"/>
        <color theme="1"/>
        <rFont val="Calibri"/>
        <family val="2"/>
        <scheme val="minor"/>
      </rPr>
      <t xml:space="preserve"> Current portion</t>
    </r>
  </si>
  <si>
    <t>For the Year Ended December 31, 2020</t>
  </si>
  <si>
    <t>At December 31, 2020</t>
  </si>
  <si>
    <t>2020 industry average</t>
  </si>
  <si>
    <t>Depreciation</t>
  </si>
  <si>
    <t>Price-earnings ratio (given)</t>
  </si>
  <si>
    <t>Dandy's ratios</t>
  </si>
  <si>
    <t>Dividend yield per common share (given)</t>
  </si>
  <si>
    <t>Before you begin, print out all the pages in this workbook.</t>
  </si>
  <si>
    <t>The financial statements of Dandy Distributors Ltd.  are shown on the "Fcl. Stmts." page.</t>
  </si>
  <si>
    <t xml:space="preserve">Based on Dandy's financial statements, calculate ratios for the year ended December 31, 2020. Assume all sales are on credit. Show your work. </t>
  </si>
  <si>
    <t>From these ratios, analyze the financial performance of Dandy.</t>
  </si>
  <si>
    <t>Common stock</t>
  </si>
  <si>
    <t>Stock issued</t>
  </si>
  <si>
    <t>Balance Sheet</t>
  </si>
  <si>
    <t>Sales tax payable</t>
  </si>
  <si>
    <t>Stockholders' Equity</t>
  </si>
  <si>
    <t>Plant assets</t>
  </si>
  <si>
    <t>Common stock, $1 per share</t>
  </si>
  <si>
    <t>Preferred stock, $10 per share</t>
  </si>
  <si>
    <t>Pref. stock</t>
  </si>
  <si>
    <t>The company financial performance can be looked at from different perspectives. One of them is its liquidity position which enable it to meet obligations as they fall due. As measured by both the current ratio and the acid-test, and comparing with the industry average and taking note of the trend over years, the liquidity position is currently sufficient but has a reducing trend which is worrying. Interms of operations, the company is nowadays collecting receivables earlier than before but is still below the industry average. The company is also taking longer to convert inventory to sales compared to the industry average but the improving trend over the years is promising. A combination of the two measures of operational efficiency indicates that the operations are improving with time but falling behind the industry market by 4 days. Most of the below market performance can be attributed to the days of sales in inventory which thus needs more improvement. Interms of profitability, the company is improving over the years but is still below industry average as indicated by a continous improvement by the gross profit ratio, operating profit ratio and the net profit ratio. Another aspect of financial performance can be looked at interms of use of asasets to generate sales and consequenty a return to the shareholders. The company has caught up with the market interms of use of assets to generate sales but is generating less return than the industry for the same value of assets as indicated by the return on total assets ratio. Similar below industry performance is also seen in the return to the shareholders as indicated by both the return on s/h equity ratio and the earnings per common share. Interms of financing for its assets, the company has adopted less proportionate debt as seen by the debt to s/h equity ratio and have been reducing it over the years. The overall performance is that, although the company is operating at below the industry performance, it has a better future as shown by the continous improvement over the years. It is also not soo much appealing to investors, as other companies in the industry, as shown by the below average price-earnings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</si>
</sst>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quot;$&quot;#,##0_);\(&quot;$&quot;#,##0\)"/>
    <numFmt numFmtId="165" formatCode="&quot;$&quot;#,##0.00_);\(&quot;$&quot;#,##0.00\)"/>
    <numFmt numFmtId="167" formatCode="#,##0.0_);\(#,##0.0\)"/>
    <numFmt numFmtId="168" formatCode="#,##0.0"/>
    <numFmt numFmtId="169" formatCode="0.0%"/>
    <numFmt numFmtId="170" formatCode="#,##0;\(#,##0\)"/>
  </numFmts>
  <fonts count="13" x14ac:knownFonts="1">
    <font>
      <sz val="11"/>
      <color theme="1"/>
      <name val="Calibri"/>
      <family val="2"/>
      <scheme val="minor"/>
    </font>
    <font>
      <sz val="12"/>
      <color theme="1"/>
      <name val="Calibri"/>
      <family val="2"/>
      <scheme val="minor"/>
    </font>
    <font>
      <i/>
      <sz val="12"/>
      <color theme="1"/>
      <name val="Calibri"/>
      <family val="2"/>
      <scheme val="minor"/>
    </font>
    <font>
      <i/>
      <sz val="12"/>
      <color theme="1"/>
      <name val="Calibri"/>
      <family val="2"/>
    </font>
    <font>
      <sz val="12"/>
      <color theme="1"/>
      <name val="Calibri"/>
      <family val="2"/>
    </font>
    <font>
      <sz val="12"/>
      <name val="Calibri"/>
      <family val="2"/>
      <scheme val="minor"/>
    </font>
    <font>
      <sz val="18"/>
      <color theme="1"/>
      <name val="Calibri"/>
      <family val="2"/>
      <scheme val="minor"/>
    </font>
    <font>
      <sz val="9"/>
      <color indexed="81"/>
      <name val="Tahoma"/>
      <family val="2"/>
    </font>
    <font>
      <sz val="12"/>
      <color theme="0"/>
      <name val="Calibri"/>
      <family val="2"/>
      <scheme val="minor"/>
    </font>
    <font>
      <b/>
      <sz val="9"/>
      <color indexed="81"/>
      <name val="Tahoma"/>
      <family val="2"/>
    </font>
    <font>
      <b/>
      <sz val="11"/>
      <color theme="1"/>
      <name val="Calibri"/>
      <family val="2"/>
      <scheme val="minor"/>
    </font>
    <font>
      <sz val="11"/>
      <color theme="1"/>
      <name val="Calibri"/>
      <family val="2"/>
      <scheme val="minor"/>
    </font>
    <font>
      <sz val="8"/>
      <color theme="1"/>
      <name val="Calibri"/>
      <family val="2"/>
      <scheme val="minor"/>
    </font>
  </fonts>
  <fills count="2">
    <fill>
      <patternFill patternType="none"/>
    </fill>
    <fill>
      <patternFill patternType="gray125"/>
    </fill>
  </fills>
  <borders count="21">
    <border>
      <left/>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theme="0" tint="-0.249977111117893"/>
      </bottom>
      <diagonal/>
    </border>
    <border>
      <left/>
      <right/>
      <top style="thin">
        <color theme="0" tint="-0.249977111117893"/>
      </top>
      <bottom style="thin">
        <color theme="0" tint="-0.249977111117893"/>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11" fillId="0" borderId="0" applyFont="0" applyFill="0" applyBorder="0" applyAlignment="0" applyProtection="0"/>
  </cellStyleXfs>
  <cellXfs count="103">
    <xf numFmtId="0" fontId="0" fillId="0" borderId="0" xfId="0"/>
    <xf numFmtId="0" fontId="1" fillId="0" borderId="0" xfId="0" applyFont="1"/>
    <xf numFmtId="164" fontId="1" fillId="0" borderId="0" xfId="0" applyNumberFormat="1" applyFont="1"/>
    <xf numFmtId="37" fontId="1" fillId="0" borderId="0" xfId="0" applyNumberFormat="1" applyFont="1"/>
    <xf numFmtId="164" fontId="1" fillId="0" borderId="3" xfId="0" applyNumberFormat="1" applyFont="1" applyBorder="1"/>
    <xf numFmtId="37" fontId="1" fillId="0" borderId="1" xfId="0" applyNumberFormat="1" applyFont="1" applyBorder="1"/>
    <xf numFmtId="37" fontId="1" fillId="0" borderId="0" xfId="0" applyNumberFormat="1" applyFont="1" applyBorder="1"/>
    <xf numFmtId="164" fontId="1" fillId="0" borderId="0" xfId="0" applyNumberFormat="1" applyFont="1" applyBorder="1"/>
    <xf numFmtId="37" fontId="1" fillId="0" borderId="0" xfId="0" applyNumberFormat="1" applyFont="1" applyAlignment="1"/>
    <xf numFmtId="37" fontId="2" fillId="0" borderId="0" xfId="0" applyNumberFormat="1" applyFont="1" applyAlignment="1">
      <alignment horizontal="center" wrapText="1"/>
    </xf>
    <xf numFmtId="37" fontId="1" fillId="0" borderId="0" xfId="0" applyNumberFormat="1" applyFont="1" applyBorder="1" applyAlignment="1">
      <alignment horizontal="center"/>
    </xf>
    <xf numFmtId="0" fontId="1" fillId="0" borderId="0" xfId="0" applyFont="1" applyAlignment="1">
      <alignment horizontal="left" wrapText="1"/>
    </xf>
    <xf numFmtId="37" fontId="1" fillId="0" borderId="0" xfId="0" applyNumberFormat="1" applyFont="1" applyAlignment="1">
      <alignment horizontal="center"/>
    </xf>
    <xf numFmtId="0" fontId="2" fillId="0" borderId="0" xfId="0" applyFont="1"/>
    <xf numFmtId="37" fontId="1" fillId="0" borderId="0" xfId="0" applyNumberFormat="1" applyFont="1" applyAlignment="1">
      <alignment horizontal="center" vertical="center" wrapText="1"/>
    </xf>
    <xf numFmtId="37" fontId="5" fillId="0" borderId="0" xfId="0" applyNumberFormat="1" applyFont="1" applyAlignment="1">
      <alignment horizontal="center" vertical="center" wrapText="1"/>
    </xf>
    <xf numFmtId="37" fontId="5" fillId="0" borderId="0" xfId="0" applyNumberFormat="1" applyFont="1" applyBorder="1"/>
    <xf numFmtId="0" fontId="2" fillId="0" borderId="0" xfId="0" applyNumberFormat="1" applyFont="1" applyBorder="1" applyAlignment="1">
      <alignment horizontal="center"/>
    </xf>
    <xf numFmtId="37" fontId="2" fillId="0" borderId="0" xfId="0" applyNumberFormat="1" applyFont="1"/>
    <xf numFmtId="37" fontId="1" fillId="0" borderId="10" xfId="0" applyNumberFormat="1" applyFont="1" applyBorder="1"/>
    <xf numFmtId="167" fontId="1" fillId="0" borderId="0" xfId="0" applyNumberFormat="1" applyFont="1"/>
    <xf numFmtId="0" fontId="1" fillId="0" borderId="0" xfId="0" applyNumberFormat="1" applyFont="1" applyBorder="1" applyAlignment="1"/>
    <xf numFmtId="0" fontId="1" fillId="0" borderId="1" xfId="0" applyNumberFormat="1" applyFont="1" applyBorder="1" applyAlignment="1">
      <alignment horizontal="center"/>
    </xf>
    <xf numFmtId="37" fontId="2" fillId="0" borderId="0" xfId="0" applyNumberFormat="1" applyFont="1" applyAlignment="1">
      <alignment horizontal="center" vertical="center"/>
    </xf>
    <xf numFmtId="37" fontId="2" fillId="0" borderId="0" xfId="0" applyNumberFormat="1" applyFont="1" applyAlignment="1">
      <alignment horizontal="center"/>
    </xf>
    <xf numFmtId="37" fontId="8" fillId="0" borderId="0" xfId="0" applyNumberFormat="1" applyFont="1" applyFill="1"/>
    <xf numFmtId="37" fontId="1" fillId="0" borderId="0" xfId="0" applyNumberFormat="1" applyFont="1" applyAlignment="1">
      <alignment vertical="center" wrapText="1"/>
    </xf>
    <xf numFmtId="37" fontId="5" fillId="0" borderId="0" xfId="0" applyNumberFormat="1" applyFont="1" applyAlignment="1">
      <alignment vertical="center" wrapText="1"/>
    </xf>
    <xf numFmtId="0" fontId="10" fillId="0" borderId="0" xfId="0" applyFont="1"/>
    <xf numFmtId="0" fontId="1" fillId="0" borderId="0" xfId="0" applyFont="1" applyAlignment="1">
      <alignment vertical="top" wrapText="1"/>
    </xf>
    <xf numFmtId="37" fontId="5" fillId="0" borderId="0" xfId="0" applyNumberFormat="1" applyFont="1" applyAlignment="1">
      <alignment horizontal="center" vertical="center" wrapText="1"/>
    </xf>
    <xf numFmtId="37" fontId="1" fillId="0" borderId="0" xfId="0" applyNumberFormat="1" applyFont="1" applyAlignment="1">
      <alignment horizontal="center"/>
    </xf>
    <xf numFmtId="37" fontId="2" fillId="0" borderId="0" xfId="0" applyNumberFormat="1" applyFont="1" applyAlignment="1">
      <alignment horizontal="center" wrapText="1"/>
    </xf>
    <xf numFmtId="37" fontId="2" fillId="0" borderId="0" xfId="0" applyNumberFormat="1" applyFont="1" applyAlignment="1">
      <alignment horizontal="center"/>
    </xf>
    <xf numFmtId="37" fontId="2" fillId="0" borderId="0" xfId="0" applyNumberFormat="1" applyFont="1" applyAlignment="1">
      <alignment horizontal="center" vertical="center"/>
    </xf>
    <xf numFmtId="170" fontId="1" fillId="0" borderId="1" xfId="0" applyNumberFormat="1" applyFont="1" applyBorder="1"/>
    <xf numFmtId="170" fontId="1" fillId="0" borderId="0" xfId="0" applyNumberFormat="1" applyFont="1"/>
    <xf numFmtId="170" fontId="1" fillId="0" borderId="0" xfId="0" applyNumberFormat="1" applyFont="1" applyBorder="1"/>
    <xf numFmtId="164" fontId="1" fillId="0" borderId="0" xfId="0" applyNumberFormat="1" applyFont="1" applyAlignment="1">
      <alignment horizontal="right"/>
    </xf>
    <xf numFmtId="170" fontId="1" fillId="0" borderId="10" xfId="0" applyNumberFormat="1" applyFont="1" applyBorder="1"/>
    <xf numFmtId="170" fontId="2" fillId="0" borderId="0" xfId="0" applyNumberFormat="1" applyFont="1"/>
    <xf numFmtId="170" fontId="2" fillId="0" borderId="0" xfId="0" applyNumberFormat="1" applyFont="1" applyBorder="1"/>
    <xf numFmtId="0" fontId="1" fillId="0" borderId="0" xfId="0" applyFont="1" applyAlignment="1">
      <alignment horizontal="left"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0"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1" xfId="0" applyFont="1" applyBorder="1" applyAlignment="1">
      <alignment horizontal="left" vertical="center" wrapText="1"/>
    </xf>
    <xf numFmtId="0" fontId="6" fillId="0" borderId="9" xfId="0" applyFont="1" applyBorder="1" applyAlignment="1">
      <alignment horizontal="left" vertical="center" wrapText="1"/>
    </xf>
    <xf numFmtId="0" fontId="1" fillId="0" borderId="0" xfId="0" applyFont="1" applyAlignment="1">
      <alignment horizontal="left" vertical="top" wrapText="1"/>
    </xf>
    <xf numFmtId="37" fontId="1" fillId="0" borderId="0" xfId="0" applyNumberFormat="1" applyFont="1" applyAlignment="1">
      <alignment horizontal="center" vertical="center" wrapText="1"/>
    </xf>
    <xf numFmtId="37" fontId="5" fillId="0" borderId="0" xfId="0" applyNumberFormat="1" applyFont="1" applyAlignment="1">
      <alignment horizontal="center" vertical="center" wrapText="1"/>
    </xf>
    <xf numFmtId="37" fontId="1" fillId="0" borderId="0" xfId="0" applyNumberFormat="1" applyFont="1" applyAlignment="1">
      <alignment horizontal="center"/>
    </xf>
    <xf numFmtId="37" fontId="2" fillId="0" borderId="2" xfId="0" applyNumberFormat="1" applyFont="1" applyBorder="1" applyAlignment="1">
      <alignment horizontal="center" wrapText="1"/>
    </xf>
    <xf numFmtId="37" fontId="2" fillId="0" borderId="0" xfId="0" applyNumberFormat="1" applyFont="1" applyAlignment="1">
      <alignment horizontal="center" wrapText="1"/>
    </xf>
    <xf numFmtId="0" fontId="1" fillId="0" borderId="1" xfId="0" applyNumberFormat="1" applyFont="1" applyBorder="1" applyAlignment="1">
      <alignment horizontal="center"/>
    </xf>
    <xf numFmtId="37" fontId="2" fillId="0" borderId="0" xfId="0" applyNumberFormat="1" applyFont="1" applyAlignment="1">
      <alignment horizontal="center"/>
    </xf>
    <xf numFmtId="0" fontId="1" fillId="0" borderId="0" xfId="0" applyFont="1" applyAlignment="1">
      <alignment horizontal="left"/>
    </xf>
    <xf numFmtId="37" fontId="2" fillId="0" borderId="0" xfId="0" applyNumberFormat="1" applyFont="1" applyAlignment="1">
      <alignment horizontal="center" vertical="center"/>
    </xf>
    <xf numFmtId="39" fontId="1" fillId="0" borderId="0" xfId="0" applyNumberFormat="1" applyFont="1"/>
    <xf numFmtId="0" fontId="1" fillId="0" borderId="0" xfId="0" applyFont="1" applyFill="1"/>
    <xf numFmtId="0" fontId="4" fillId="0" borderId="0" xfId="0" applyFont="1" applyFill="1" applyAlignment="1">
      <alignment horizontal="right" vertical="center" wrapText="1"/>
    </xf>
    <xf numFmtId="0" fontId="4" fillId="0" borderId="0" xfId="0" applyFont="1" applyFill="1" applyAlignment="1">
      <alignment horizontal="left" vertical="center"/>
    </xf>
    <xf numFmtId="169" fontId="4" fillId="0" borderId="0" xfId="0" applyNumberFormat="1" applyFont="1" applyFill="1" applyBorder="1" applyAlignment="1">
      <alignment horizontal="right" vertical="center" wrapText="1"/>
    </xf>
    <xf numFmtId="169" fontId="4" fillId="0" borderId="12" xfId="0" applyNumberFormat="1" applyFont="1" applyFill="1" applyBorder="1" applyAlignment="1">
      <alignment horizontal="right" vertical="center" wrapText="1"/>
    </xf>
    <xf numFmtId="0" fontId="1" fillId="0" borderId="0" xfId="0" applyFont="1" applyFill="1" applyBorder="1"/>
    <xf numFmtId="169" fontId="4" fillId="0" borderId="0" xfId="0" applyNumberFormat="1" applyFont="1" applyFill="1" applyAlignment="1">
      <alignment horizontal="left" vertical="center" wrapText="1"/>
    </xf>
    <xf numFmtId="168" fontId="4" fillId="0" borderId="0" xfId="0" applyNumberFormat="1" applyFont="1" applyFill="1" applyBorder="1" applyAlignment="1">
      <alignment horizontal="right" vertical="center" wrapText="1"/>
    </xf>
    <xf numFmtId="167" fontId="4" fillId="0" borderId="12" xfId="0" applyNumberFormat="1" applyFont="1" applyFill="1" applyBorder="1" applyAlignment="1">
      <alignment horizontal="right" vertical="center" wrapText="1"/>
    </xf>
    <xf numFmtId="3" fontId="4" fillId="0" borderId="0" xfId="0" applyNumberFormat="1" applyFont="1" applyFill="1" applyBorder="1" applyAlignment="1">
      <alignment horizontal="right" vertical="center" wrapText="1"/>
    </xf>
    <xf numFmtId="3" fontId="1" fillId="0" borderId="0" xfId="0" applyNumberFormat="1" applyFont="1" applyFill="1" applyBorder="1"/>
    <xf numFmtId="0" fontId="1" fillId="0" borderId="13" xfId="0" applyFont="1" applyBorder="1" applyAlignment="1">
      <alignment horizontal="left" wrapText="1"/>
    </xf>
    <xf numFmtId="0" fontId="1" fillId="0" borderId="14" xfId="0" applyFont="1" applyBorder="1" applyAlignment="1">
      <alignment horizontal="left" wrapText="1"/>
    </xf>
    <xf numFmtId="0" fontId="1" fillId="0" borderId="15" xfId="0" applyFont="1" applyBorder="1" applyAlignment="1">
      <alignment horizontal="left" wrapText="1"/>
    </xf>
    <xf numFmtId="0" fontId="1" fillId="0" borderId="16" xfId="0" applyFont="1" applyBorder="1" applyAlignment="1">
      <alignment horizontal="left" wrapText="1"/>
    </xf>
    <xf numFmtId="0" fontId="1" fillId="0" borderId="0" xfId="0" applyFont="1" applyBorder="1" applyAlignment="1">
      <alignment horizontal="left" wrapText="1"/>
    </xf>
    <xf numFmtId="0" fontId="1" fillId="0" borderId="17" xfId="0" applyFont="1" applyBorder="1" applyAlignment="1">
      <alignment horizontal="left" wrapText="1"/>
    </xf>
    <xf numFmtId="0" fontId="1" fillId="0" borderId="18" xfId="0" applyFont="1" applyBorder="1" applyAlignment="1">
      <alignment horizontal="left" wrapText="1"/>
    </xf>
    <xf numFmtId="0" fontId="1" fillId="0" borderId="19" xfId="0" applyFont="1" applyBorder="1" applyAlignment="1">
      <alignment horizontal="left" wrapText="1"/>
    </xf>
    <xf numFmtId="0" fontId="1" fillId="0" borderId="20" xfId="0" applyFont="1" applyBorder="1" applyAlignment="1">
      <alignment horizontal="left" wrapText="1"/>
    </xf>
    <xf numFmtId="0" fontId="4" fillId="0" borderId="0" xfId="0" applyFont="1" applyFill="1" applyAlignment="1">
      <alignment horizontal="center" vertical="center" wrapText="1"/>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4" fillId="0" borderId="0" xfId="0" applyFont="1" applyFill="1" applyAlignment="1">
      <alignment horizontal="right" vertical="center" wrapText="1"/>
    </xf>
    <xf numFmtId="0" fontId="3" fillId="0" borderId="0" xfId="0" applyFont="1" applyFill="1" applyAlignment="1">
      <alignment horizontal="center" wrapText="1"/>
    </xf>
    <xf numFmtId="0" fontId="3" fillId="0" borderId="0" xfId="0" applyFont="1" applyFill="1" applyBorder="1" applyAlignment="1">
      <alignment horizontal="right" vertical="center" wrapText="1"/>
    </xf>
    <xf numFmtId="0" fontId="3" fillId="0" borderId="1" xfId="0" applyFont="1" applyFill="1" applyBorder="1" applyAlignment="1">
      <alignment horizontal="center" vertical="center" wrapText="1"/>
    </xf>
    <xf numFmtId="0" fontId="3" fillId="0" borderId="0" xfId="0" applyFont="1" applyFill="1" applyAlignment="1">
      <alignment horizontal="right" vertical="center" wrapText="1"/>
    </xf>
    <xf numFmtId="0" fontId="4" fillId="0" borderId="0" xfId="0" applyFont="1" applyFill="1" applyAlignment="1">
      <alignment horizontal="left" vertical="center" wrapText="1"/>
    </xf>
    <xf numFmtId="168" fontId="4" fillId="0" borderId="11" xfId="0" applyNumberFormat="1" applyFont="1" applyFill="1" applyBorder="1" applyAlignment="1">
      <alignment horizontal="right" vertical="center" wrapText="1"/>
    </xf>
    <xf numFmtId="0" fontId="12" fillId="0" borderId="0" xfId="0" applyFont="1" applyFill="1"/>
    <xf numFmtId="168" fontId="4" fillId="0" borderId="12" xfId="0" applyNumberFormat="1" applyFont="1" applyFill="1" applyBorder="1" applyAlignment="1">
      <alignment horizontal="right" vertical="center" wrapText="1"/>
    </xf>
    <xf numFmtId="3" fontId="4" fillId="0" borderId="12" xfId="0" applyNumberFormat="1" applyFont="1" applyFill="1" applyBorder="1" applyAlignment="1">
      <alignment horizontal="right" vertical="center" wrapText="1"/>
    </xf>
    <xf numFmtId="9" fontId="4" fillId="0" borderId="12" xfId="1" applyFont="1" applyFill="1" applyBorder="1" applyAlignment="1">
      <alignment horizontal="right" vertical="center" wrapText="1"/>
    </xf>
    <xf numFmtId="165" fontId="4" fillId="0" borderId="0" xfId="0" applyNumberFormat="1" applyFont="1" applyFill="1" applyBorder="1" applyAlignment="1">
      <alignment horizontal="right" vertical="center" wrapText="1"/>
    </xf>
    <xf numFmtId="165" fontId="4" fillId="0" borderId="12" xfId="0" applyNumberFormat="1" applyFont="1" applyFill="1" applyBorder="1" applyAlignment="1">
      <alignment horizontal="right" vertical="center" wrapText="1"/>
    </xf>
    <xf numFmtId="0" fontId="4" fillId="0" borderId="0" xfId="0" applyFont="1" applyFill="1" applyAlignment="1">
      <alignment horizontal="left" vertical="center" wrapText="1"/>
    </xf>
    <xf numFmtId="9" fontId="4" fillId="0" borderId="0" xfId="0" applyNumberFormat="1" applyFont="1" applyFill="1" applyBorder="1" applyAlignment="1">
      <alignment wrapText="1"/>
    </xf>
    <xf numFmtId="9" fontId="1" fillId="0" borderId="0" xfId="0" applyNumberFormat="1" applyFont="1" applyFill="1" applyBorder="1"/>
    <xf numFmtId="9" fontId="4" fillId="0" borderId="0" xfId="0" applyNumberFormat="1" applyFont="1" applyFill="1" applyBorder="1" applyAlignment="1">
      <alignment horizontal="righ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tabSelected="1" topLeftCell="A16" zoomScaleNormal="100" workbookViewId="0">
      <selection activeCell="R11" sqref="R11"/>
    </sheetView>
  </sheetViews>
  <sheetFormatPr defaultColWidth="9.140625" defaultRowHeight="15.75" x14ac:dyDescent="0.25"/>
  <cols>
    <col min="1" max="1" width="3.140625" style="1" customWidth="1"/>
    <col min="2" max="16384" width="9.140625" style="1"/>
  </cols>
  <sheetData>
    <row r="1" spans="1:16" x14ac:dyDescent="0.25">
      <c r="B1" s="28" t="s">
        <v>97</v>
      </c>
    </row>
    <row r="3" spans="1:16" ht="15.75" customHeight="1" x14ac:dyDescent="0.25">
      <c r="B3" s="42" t="s">
        <v>98</v>
      </c>
      <c r="C3" s="42"/>
      <c r="D3" s="42"/>
      <c r="E3" s="42"/>
      <c r="F3" s="42"/>
      <c r="G3" s="42"/>
      <c r="H3" s="42"/>
      <c r="I3" s="42"/>
      <c r="J3" s="42"/>
      <c r="L3" s="43"/>
      <c r="M3" s="44"/>
      <c r="N3" s="44"/>
      <c r="O3" s="45"/>
    </row>
    <row r="4" spans="1:16" ht="15.75" customHeight="1" x14ac:dyDescent="0.25">
      <c r="B4" s="42"/>
      <c r="C4" s="42"/>
      <c r="D4" s="42"/>
      <c r="E4" s="42"/>
      <c r="F4" s="42"/>
      <c r="G4" s="42"/>
      <c r="H4" s="42"/>
      <c r="I4" s="42"/>
      <c r="J4" s="42"/>
      <c r="L4" s="46"/>
      <c r="M4" s="47"/>
      <c r="N4" s="47"/>
      <c r="O4" s="48"/>
    </row>
    <row r="5" spans="1:16" ht="15.75" customHeight="1" x14ac:dyDescent="0.25">
      <c r="B5" s="11"/>
      <c r="C5" s="11"/>
      <c r="D5" s="11"/>
      <c r="E5" s="11"/>
      <c r="F5" s="11"/>
      <c r="G5" s="11"/>
      <c r="H5" s="11"/>
      <c r="I5" s="11"/>
      <c r="J5" s="11"/>
      <c r="L5" s="46"/>
      <c r="M5" s="47"/>
      <c r="N5" s="47"/>
      <c r="O5" s="48"/>
    </row>
    <row r="6" spans="1:16" ht="15.75" customHeight="1" x14ac:dyDescent="0.25">
      <c r="B6" s="13" t="s">
        <v>22</v>
      </c>
      <c r="L6" s="46"/>
      <c r="M6" s="47"/>
      <c r="N6" s="47"/>
      <c r="O6" s="48"/>
    </row>
    <row r="7" spans="1:16" ht="15.75" customHeight="1" x14ac:dyDescent="0.25">
      <c r="A7" s="1">
        <v>1</v>
      </c>
      <c r="B7" s="52" t="s">
        <v>99</v>
      </c>
      <c r="C7" s="52"/>
      <c r="D7" s="52"/>
      <c r="E7" s="52"/>
      <c r="F7" s="52"/>
      <c r="G7" s="52"/>
      <c r="H7" s="52"/>
      <c r="I7" s="52"/>
      <c r="J7" s="52"/>
      <c r="L7" s="46"/>
      <c r="M7" s="47"/>
      <c r="N7" s="47"/>
      <c r="O7" s="48"/>
    </row>
    <row r="8" spans="1:16" ht="15.75" customHeight="1" x14ac:dyDescent="0.25">
      <c r="B8" s="52"/>
      <c r="C8" s="52"/>
      <c r="D8" s="52"/>
      <c r="E8" s="52"/>
      <c r="F8" s="52"/>
      <c r="G8" s="52"/>
      <c r="H8" s="52"/>
      <c r="I8" s="52"/>
      <c r="J8" s="52"/>
      <c r="L8" s="46"/>
      <c r="M8" s="47"/>
      <c r="N8" s="47"/>
      <c r="O8" s="48"/>
    </row>
    <row r="9" spans="1:16" ht="15.75" customHeight="1" x14ac:dyDescent="0.25">
      <c r="B9" s="29"/>
      <c r="C9" s="29"/>
      <c r="D9" s="29"/>
      <c r="E9" s="29"/>
      <c r="F9" s="29"/>
      <c r="G9" s="29"/>
      <c r="H9" s="29"/>
      <c r="I9" s="29"/>
      <c r="J9" s="29"/>
      <c r="L9" s="46"/>
      <c r="M9" s="47"/>
      <c r="N9" s="47"/>
      <c r="O9" s="48"/>
    </row>
    <row r="10" spans="1:16" ht="15.75" customHeight="1" x14ac:dyDescent="0.25">
      <c r="A10" s="1">
        <v>2</v>
      </c>
      <c r="B10" s="52" t="s">
        <v>100</v>
      </c>
      <c r="C10" s="52"/>
      <c r="D10" s="52"/>
      <c r="E10" s="52"/>
      <c r="F10" s="52"/>
      <c r="G10" s="52"/>
      <c r="H10" s="52"/>
      <c r="I10" s="52"/>
      <c r="J10" s="52"/>
      <c r="L10" s="46"/>
      <c r="M10" s="47"/>
      <c r="N10" s="47"/>
      <c r="O10" s="48"/>
    </row>
    <row r="11" spans="1:16" ht="15.75" customHeight="1" x14ac:dyDescent="0.25">
      <c r="L11" s="46"/>
      <c r="M11" s="47"/>
      <c r="N11" s="47"/>
      <c r="O11" s="48"/>
    </row>
    <row r="12" spans="1:16" ht="15.75" customHeight="1" x14ac:dyDescent="0.25">
      <c r="L12" s="49"/>
      <c r="M12" s="50"/>
      <c r="N12" s="50"/>
      <c r="O12" s="51"/>
    </row>
    <row r="13" spans="1:16" ht="15.75" customHeight="1" x14ac:dyDescent="0.25"/>
    <row r="14" spans="1:16" ht="15.75" customHeight="1" thickBot="1" x14ac:dyDescent="0.3"/>
    <row r="15" spans="1:16" ht="15.75" customHeight="1" x14ac:dyDescent="0.25">
      <c r="B15" s="74" t="s">
        <v>110</v>
      </c>
      <c r="C15" s="75"/>
      <c r="D15" s="75"/>
      <c r="E15" s="75"/>
      <c r="F15" s="75"/>
      <c r="G15" s="75"/>
      <c r="H15" s="75"/>
      <c r="I15" s="75"/>
      <c r="J15" s="75"/>
      <c r="K15" s="75"/>
      <c r="L15" s="75"/>
      <c r="M15" s="75"/>
      <c r="N15" s="75"/>
      <c r="O15" s="75"/>
      <c r="P15" s="76"/>
    </row>
    <row r="16" spans="1:16" ht="15.75" customHeight="1" x14ac:dyDescent="0.25">
      <c r="B16" s="77"/>
      <c r="C16" s="78"/>
      <c r="D16" s="78"/>
      <c r="E16" s="78"/>
      <c r="F16" s="78"/>
      <c r="G16" s="78"/>
      <c r="H16" s="78"/>
      <c r="I16" s="78"/>
      <c r="J16" s="78"/>
      <c r="K16" s="78"/>
      <c r="L16" s="78"/>
      <c r="M16" s="78"/>
      <c r="N16" s="78"/>
      <c r="O16" s="78"/>
      <c r="P16" s="79"/>
    </row>
    <row r="17" spans="2:16" ht="15.75" customHeight="1" x14ac:dyDescent="0.25">
      <c r="B17" s="77"/>
      <c r="C17" s="78"/>
      <c r="D17" s="78"/>
      <c r="E17" s="78"/>
      <c r="F17" s="78"/>
      <c r="G17" s="78"/>
      <c r="H17" s="78"/>
      <c r="I17" s="78"/>
      <c r="J17" s="78"/>
      <c r="K17" s="78"/>
      <c r="L17" s="78"/>
      <c r="M17" s="78"/>
      <c r="N17" s="78"/>
      <c r="O17" s="78"/>
      <c r="P17" s="79"/>
    </row>
    <row r="18" spans="2:16" ht="15.75" customHeight="1" x14ac:dyDescent="0.25">
      <c r="B18" s="77"/>
      <c r="C18" s="78"/>
      <c r="D18" s="78"/>
      <c r="E18" s="78"/>
      <c r="F18" s="78"/>
      <c r="G18" s="78"/>
      <c r="H18" s="78"/>
      <c r="I18" s="78"/>
      <c r="J18" s="78"/>
      <c r="K18" s="78"/>
      <c r="L18" s="78"/>
      <c r="M18" s="78"/>
      <c r="N18" s="78"/>
      <c r="O18" s="78"/>
      <c r="P18" s="79"/>
    </row>
    <row r="19" spans="2:16" ht="15.75" customHeight="1" x14ac:dyDescent="0.25">
      <c r="B19" s="77"/>
      <c r="C19" s="78"/>
      <c r="D19" s="78"/>
      <c r="E19" s="78"/>
      <c r="F19" s="78"/>
      <c r="G19" s="78"/>
      <c r="H19" s="78"/>
      <c r="I19" s="78"/>
      <c r="J19" s="78"/>
      <c r="K19" s="78"/>
      <c r="L19" s="78"/>
      <c r="M19" s="78"/>
      <c r="N19" s="78"/>
      <c r="O19" s="78"/>
      <c r="P19" s="79"/>
    </row>
    <row r="20" spans="2:16" ht="15.75" customHeight="1" x14ac:dyDescent="0.25">
      <c r="B20" s="77"/>
      <c r="C20" s="78"/>
      <c r="D20" s="78"/>
      <c r="E20" s="78"/>
      <c r="F20" s="78"/>
      <c r="G20" s="78"/>
      <c r="H20" s="78"/>
      <c r="I20" s="78"/>
      <c r="J20" s="78"/>
      <c r="K20" s="78"/>
      <c r="L20" s="78"/>
      <c r="M20" s="78"/>
      <c r="N20" s="78"/>
      <c r="O20" s="78"/>
      <c r="P20" s="79"/>
    </row>
    <row r="21" spans="2:16" x14ac:dyDescent="0.25">
      <c r="B21" s="77"/>
      <c r="C21" s="78"/>
      <c r="D21" s="78"/>
      <c r="E21" s="78"/>
      <c r="F21" s="78"/>
      <c r="G21" s="78"/>
      <c r="H21" s="78"/>
      <c r="I21" s="78"/>
      <c r="J21" s="78"/>
      <c r="K21" s="78"/>
      <c r="L21" s="78"/>
      <c r="M21" s="78"/>
      <c r="N21" s="78"/>
      <c r="O21" s="78"/>
      <c r="P21" s="79"/>
    </row>
    <row r="22" spans="2:16" x14ac:dyDescent="0.25">
      <c r="B22" s="77"/>
      <c r="C22" s="78"/>
      <c r="D22" s="78"/>
      <c r="E22" s="78"/>
      <c r="F22" s="78"/>
      <c r="G22" s="78"/>
      <c r="H22" s="78"/>
      <c r="I22" s="78"/>
      <c r="J22" s="78"/>
      <c r="K22" s="78"/>
      <c r="L22" s="78"/>
      <c r="M22" s="78"/>
      <c r="N22" s="78"/>
      <c r="O22" s="78"/>
      <c r="P22" s="79"/>
    </row>
    <row r="23" spans="2:16" x14ac:dyDescent="0.25">
      <c r="B23" s="77"/>
      <c r="C23" s="78"/>
      <c r="D23" s="78"/>
      <c r="E23" s="78"/>
      <c r="F23" s="78"/>
      <c r="G23" s="78"/>
      <c r="H23" s="78"/>
      <c r="I23" s="78"/>
      <c r="J23" s="78"/>
      <c r="K23" s="78"/>
      <c r="L23" s="78"/>
      <c r="M23" s="78"/>
      <c r="N23" s="78"/>
      <c r="O23" s="78"/>
      <c r="P23" s="79"/>
    </row>
    <row r="24" spans="2:16" x14ac:dyDescent="0.25">
      <c r="B24" s="77"/>
      <c r="C24" s="78"/>
      <c r="D24" s="78"/>
      <c r="E24" s="78"/>
      <c r="F24" s="78"/>
      <c r="G24" s="78"/>
      <c r="H24" s="78"/>
      <c r="I24" s="78"/>
      <c r="J24" s="78"/>
      <c r="K24" s="78"/>
      <c r="L24" s="78"/>
      <c r="M24" s="78"/>
      <c r="N24" s="78"/>
      <c r="O24" s="78"/>
      <c r="P24" s="79"/>
    </row>
    <row r="25" spans="2:16" x14ac:dyDescent="0.25">
      <c r="B25" s="77"/>
      <c r="C25" s="78"/>
      <c r="D25" s="78"/>
      <c r="E25" s="78"/>
      <c r="F25" s="78"/>
      <c r="G25" s="78"/>
      <c r="H25" s="78"/>
      <c r="I25" s="78"/>
      <c r="J25" s="78"/>
      <c r="K25" s="78"/>
      <c r="L25" s="78"/>
      <c r="M25" s="78"/>
      <c r="N25" s="78"/>
      <c r="O25" s="78"/>
      <c r="P25" s="79"/>
    </row>
    <row r="26" spans="2:16" x14ac:dyDescent="0.25">
      <c r="B26" s="77"/>
      <c r="C26" s="78"/>
      <c r="D26" s="78"/>
      <c r="E26" s="78"/>
      <c r="F26" s="78"/>
      <c r="G26" s="78"/>
      <c r="H26" s="78"/>
      <c r="I26" s="78"/>
      <c r="J26" s="78"/>
      <c r="K26" s="78"/>
      <c r="L26" s="78"/>
      <c r="M26" s="78"/>
      <c r="N26" s="78"/>
      <c r="O26" s="78"/>
      <c r="P26" s="79"/>
    </row>
    <row r="27" spans="2:16" x14ac:dyDescent="0.25">
      <c r="B27" s="77"/>
      <c r="C27" s="78"/>
      <c r="D27" s="78"/>
      <c r="E27" s="78"/>
      <c r="F27" s="78"/>
      <c r="G27" s="78"/>
      <c r="H27" s="78"/>
      <c r="I27" s="78"/>
      <c r="J27" s="78"/>
      <c r="K27" s="78"/>
      <c r="L27" s="78"/>
      <c r="M27" s="78"/>
      <c r="N27" s="78"/>
      <c r="O27" s="78"/>
      <c r="P27" s="79"/>
    </row>
    <row r="28" spans="2:16" x14ac:dyDescent="0.25">
      <c r="B28" s="77"/>
      <c r="C28" s="78"/>
      <c r="D28" s="78"/>
      <c r="E28" s="78"/>
      <c r="F28" s="78"/>
      <c r="G28" s="78"/>
      <c r="H28" s="78"/>
      <c r="I28" s="78"/>
      <c r="J28" s="78"/>
      <c r="K28" s="78"/>
      <c r="L28" s="78"/>
      <c r="M28" s="78"/>
      <c r="N28" s="78"/>
      <c r="O28" s="78"/>
      <c r="P28" s="79"/>
    </row>
    <row r="29" spans="2:16" x14ac:dyDescent="0.25">
      <c r="B29" s="77"/>
      <c r="C29" s="78"/>
      <c r="D29" s="78"/>
      <c r="E29" s="78"/>
      <c r="F29" s="78"/>
      <c r="G29" s="78"/>
      <c r="H29" s="78"/>
      <c r="I29" s="78"/>
      <c r="J29" s="78"/>
      <c r="K29" s="78"/>
      <c r="L29" s="78"/>
      <c r="M29" s="78"/>
      <c r="N29" s="78"/>
      <c r="O29" s="78"/>
      <c r="P29" s="79"/>
    </row>
    <row r="30" spans="2:16" ht="16.5" thickBot="1" x14ac:dyDescent="0.3">
      <c r="B30" s="80"/>
      <c r="C30" s="81"/>
      <c r="D30" s="81"/>
      <c r="E30" s="81"/>
      <c r="F30" s="81"/>
      <c r="G30" s="81"/>
      <c r="H30" s="81"/>
      <c r="I30" s="81"/>
      <c r="J30" s="81"/>
      <c r="K30" s="81"/>
      <c r="L30" s="81"/>
      <c r="M30" s="81"/>
      <c r="N30" s="81"/>
      <c r="O30" s="81"/>
      <c r="P30" s="82"/>
    </row>
  </sheetData>
  <mergeCells count="5">
    <mergeCell ref="B15:P30"/>
    <mergeCell ref="B3:J4"/>
    <mergeCell ref="L3:O12"/>
    <mergeCell ref="B7:J8"/>
    <mergeCell ref="B10:J10"/>
  </mergeCells>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D91"/>
  <sheetViews>
    <sheetView showGridLines="0" zoomScaleNormal="100" workbookViewId="0">
      <selection activeCell="G92" sqref="G92"/>
    </sheetView>
  </sheetViews>
  <sheetFormatPr defaultColWidth="9.140625" defaultRowHeight="15.75" x14ac:dyDescent="0.25"/>
  <cols>
    <col min="1" max="1" width="2.28515625" style="3" customWidth="1"/>
    <col min="2" max="3" width="2.140625" style="3" customWidth="1"/>
    <col min="4" max="4" width="18.42578125" style="3" customWidth="1"/>
    <col min="5" max="5" width="10.28515625" style="3" customWidth="1"/>
    <col min="6" max="6" width="1.28515625" style="3" customWidth="1"/>
    <col min="7" max="7" width="9.7109375" style="3" customWidth="1"/>
    <col min="8" max="8" width="1.28515625" style="3" customWidth="1"/>
    <col min="9" max="9" width="13.7109375" style="3" customWidth="1"/>
    <col min="10" max="10" width="1" style="3" customWidth="1"/>
    <col min="11" max="11" width="12.85546875" style="3" customWidth="1"/>
    <col min="12" max="12" width="1.28515625" style="3" customWidth="1"/>
    <col min="13" max="13" width="13.28515625" style="3" customWidth="1"/>
    <col min="14" max="14" width="1.42578125" style="6" customWidth="1"/>
    <col min="15" max="15" width="13.28515625" style="3" customWidth="1"/>
    <col min="16" max="16" width="1.28515625" style="3" customWidth="1"/>
    <col min="17" max="17" width="12.85546875" style="3" customWidth="1"/>
    <col min="18" max="18" width="1.28515625" style="3" customWidth="1"/>
    <col min="19" max="20" width="2.7109375" style="3" customWidth="1"/>
    <col min="21" max="21" width="13.42578125" style="3" customWidth="1"/>
    <col min="22" max="22" width="9.140625" style="3"/>
    <col min="23" max="23" width="11.85546875" style="3" customWidth="1"/>
    <col min="24" max="24" width="12.42578125" style="3" customWidth="1"/>
    <col min="25" max="25" width="1.42578125" style="3" customWidth="1"/>
    <col min="26" max="26" width="12.5703125" style="3" customWidth="1"/>
    <col min="27" max="27" width="12" style="3" bestFit="1" customWidth="1"/>
    <col min="28" max="16384" width="9.140625" style="3"/>
  </cols>
  <sheetData>
    <row r="1" spans="1:30" ht="15" customHeight="1" x14ac:dyDescent="0.25">
      <c r="A1" s="53" t="s">
        <v>87</v>
      </c>
      <c r="B1" s="53"/>
      <c r="C1" s="53"/>
      <c r="D1" s="53"/>
      <c r="E1" s="53"/>
      <c r="F1" s="53"/>
      <c r="G1" s="53"/>
      <c r="H1" s="53"/>
      <c r="I1" s="53"/>
      <c r="J1" s="53"/>
      <c r="K1" s="53"/>
      <c r="L1" s="53"/>
      <c r="M1" s="53"/>
      <c r="N1" s="26"/>
      <c r="O1" s="26"/>
      <c r="P1" s="14"/>
      <c r="Q1" s="14"/>
    </row>
    <row r="2" spans="1:30" ht="15" customHeight="1" x14ac:dyDescent="0.25">
      <c r="A2" s="53" t="s">
        <v>5</v>
      </c>
      <c r="B2" s="53"/>
      <c r="C2" s="53"/>
      <c r="D2" s="53"/>
      <c r="E2" s="53"/>
      <c r="F2" s="53"/>
      <c r="G2" s="53"/>
      <c r="H2" s="53"/>
      <c r="I2" s="53"/>
      <c r="J2" s="53"/>
      <c r="K2" s="53"/>
      <c r="L2" s="53"/>
      <c r="M2" s="53"/>
      <c r="N2" s="26"/>
      <c r="O2" s="26"/>
      <c r="P2" s="14"/>
      <c r="Q2" s="14"/>
    </row>
    <row r="3" spans="1:30" ht="15" customHeight="1" x14ac:dyDescent="0.25">
      <c r="A3" s="54" t="s">
        <v>90</v>
      </c>
      <c r="B3" s="54"/>
      <c r="C3" s="54"/>
      <c r="D3" s="54"/>
      <c r="E3" s="54"/>
      <c r="F3" s="54"/>
      <c r="G3" s="54"/>
      <c r="H3" s="54"/>
      <c r="I3" s="54"/>
      <c r="J3" s="54"/>
      <c r="K3" s="54"/>
      <c r="L3" s="54"/>
      <c r="M3" s="54"/>
      <c r="N3" s="27"/>
      <c r="O3" s="27"/>
      <c r="P3" s="15"/>
      <c r="Q3" s="15"/>
    </row>
    <row r="4" spans="1:30" ht="15" customHeight="1" x14ac:dyDescent="0.25">
      <c r="A4" s="15"/>
      <c r="B4" s="15"/>
      <c r="C4" s="15"/>
      <c r="D4" s="15"/>
      <c r="E4" s="15"/>
      <c r="F4" s="15"/>
      <c r="G4" s="30"/>
      <c r="H4" s="30"/>
      <c r="I4" s="15"/>
      <c r="J4" s="15"/>
      <c r="K4" s="15"/>
      <c r="L4" s="15"/>
      <c r="M4" s="15"/>
      <c r="N4" s="15"/>
      <c r="O4" s="15"/>
      <c r="P4" s="15"/>
      <c r="Q4" s="15"/>
    </row>
    <row r="5" spans="1:30" ht="15" customHeight="1" x14ac:dyDescent="0.25">
      <c r="A5" s="16"/>
      <c r="B5" s="16"/>
      <c r="C5" s="16"/>
      <c r="D5" s="6"/>
      <c r="E5" s="6"/>
      <c r="F5" s="6"/>
      <c r="G5" s="6"/>
      <c r="H5" s="6"/>
      <c r="I5" s="17">
        <v>2020</v>
      </c>
      <c r="J5" s="17"/>
      <c r="K5" s="17">
        <v>2019</v>
      </c>
      <c r="L5" s="17"/>
      <c r="M5" s="17"/>
      <c r="N5" s="3"/>
    </row>
    <row r="6" spans="1:30" x14ac:dyDescent="0.25">
      <c r="A6" s="3" t="s">
        <v>80</v>
      </c>
      <c r="I6" s="38">
        <v>21133000</v>
      </c>
      <c r="J6" s="6"/>
      <c r="K6" s="2">
        <v>19442360</v>
      </c>
      <c r="N6" s="3"/>
    </row>
    <row r="7" spans="1:30" x14ac:dyDescent="0.25">
      <c r="A7" s="18" t="s">
        <v>88</v>
      </c>
      <c r="I7" s="36">
        <v>16061080</v>
      </c>
      <c r="J7" s="37"/>
      <c r="K7" s="36">
        <v>14970617.200000001</v>
      </c>
      <c r="N7" s="3"/>
    </row>
    <row r="8" spans="1:30" x14ac:dyDescent="0.25">
      <c r="B8" s="3" t="s">
        <v>35</v>
      </c>
      <c r="I8" s="39">
        <v>5071920</v>
      </c>
      <c r="J8" s="37"/>
      <c r="K8" s="39">
        <v>4471742.7999999989</v>
      </c>
      <c r="N8" s="18"/>
    </row>
    <row r="9" spans="1:30" s="18" customFormat="1" x14ac:dyDescent="0.25">
      <c r="A9" s="18" t="s">
        <v>36</v>
      </c>
      <c r="I9" s="40"/>
      <c r="J9" s="41"/>
      <c r="K9" s="40"/>
      <c r="N9" s="3"/>
      <c r="O9" s="3"/>
      <c r="P9" s="3"/>
      <c r="Q9" s="3"/>
      <c r="R9" s="3"/>
      <c r="S9" s="3"/>
      <c r="T9" s="3"/>
      <c r="U9" s="3"/>
      <c r="V9" s="3"/>
      <c r="W9" s="3"/>
      <c r="X9" s="3"/>
      <c r="Y9" s="3"/>
      <c r="Z9" s="3"/>
      <c r="AA9" s="3"/>
      <c r="AB9" s="3"/>
      <c r="AC9" s="3"/>
      <c r="AD9" s="3"/>
    </row>
    <row r="10" spans="1:30" x14ac:dyDescent="0.25">
      <c r="B10" s="3" t="s">
        <v>37</v>
      </c>
      <c r="I10" s="36"/>
      <c r="J10" s="37"/>
      <c r="K10" s="36"/>
      <c r="N10" s="3"/>
      <c r="W10" s="18"/>
    </row>
    <row r="11" spans="1:30" x14ac:dyDescent="0.25">
      <c r="C11" s="3" t="s">
        <v>38</v>
      </c>
      <c r="I11" s="37">
        <v>841000</v>
      </c>
      <c r="J11" s="37"/>
      <c r="K11" s="36">
        <v>832590</v>
      </c>
      <c r="N11" s="3"/>
      <c r="W11" s="18"/>
    </row>
    <row r="12" spans="1:30" x14ac:dyDescent="0.25">
      <c r="C12" s="3" t="s">
        <v>39</v>
      </c>
      <c r="I12" s="37">
        <v>104400</v>
      </c>
      <c r="J12" s="37"/>
      <c r="K12" s="36">
        <v>95004</v>
      </c>
      <c r="N12" s="3"/>
      <c r="W12" s="18"/>
    </row>
    <row r="13" spans="1:30" x14ac:dyDescent="0.25">
      <c r="C13" s="3" t="s">
        <v>40</v>
      </c>
      <c r="I13" s="37">
        <v>153600</v>
      </c>
      <c r="J13" s="37"/>
      <c r="K13" s="36">
        <v>152064</v>
      </c>
      <c r="N13" s="3"/>
      <c r="W13" s="18"/>
    </row>
    <row r="14" spans="1:30" x14ac:dyDescent="0.25">
      <c r="C14" s="3" t="s">
        <v>41</v>
      </c>
      <c r="I14" s="35">
        <v>422660</v>
      </c>
      <c r="J14" s="37"/>
      <c r="K14" s="36">
        <v>431113.2</v>
      </c>
      <c r="N14" s="3"/>
      <c r="W14" s="18"/>
    </row>
    <row r="15" spans="1:30" x14ac:dyDescent="0.25">
      <c r="D15" s="3" t="s">
        <v>45</v>
      </c>
      <c r="I15" s="39">
        <v>1521660</v>
      </c>
      <c r="J15" s="37"/>
      <c r="K15" s="39">
        <v>1510771.2</v>
      </c>
      <c r="N15" s="3"/>
      <c r="W15" s="18"/>
    </row>
    <row r="16" spans="1:30" x14ac:dyDescent="0.25">
      <c r="B16" s="3" t="s">
        <v>42</v>
      </c>
      <c r="I16" s="36"/>
      <c r="J16" s="37"/>
      <c r="K16" s="36"/>
      <c r="N16" s="3"/>
      <c r="W16" s="18"/>
    </row>
    <row r="17" spans="1:27" x14ac:dyDescent="0.25">
      <c r="C17" s="3" t="s">
        <v>43</v>
      </c>
      <c r="I17" s="36">
        <v>633990</v>
      </c>
      <c r="J17" s="37"/>
      <c r="K17" s="36">
        <v>646669.80000000005</v>
      </c>
      <c r="N17" s="3"/>
      <c r="W17" s="6"/>
    </row>
    <row r="18" spans="1:27" x14ac:dyDescent="0.25">
      <c r="C18" s="3" t="s">
        <v>93</v>
      </c>
      <c r="I18" s="36">
        <v>1176660</v>
      </c>
      <c r="J18" s="37"/>
      <c r="K18" s="36">
        <v>1200193.2</v>
      </c>
      <c r="N18" s="3"/>
    </row>
    <row r="19" spans="1:27" x14ac:dyDescent="0.25">
      <c r="C19" s="3" t="s">
        <v>23</v>
      </c>
      <c r="I19" s="37">
        <v>168900</v>
      </c>
      <c r="J19" s="37"/>
      <c r="K19" s="36">
        <v>157077</v>
      </c>
      <c r="N19" s="3"/>
    </row>
    <row r="20" spans="1:27" x14ac:dyDescent="0.25">
      <c r="D20" s="3" t="s">
        <v>61</v>
      </c>
      <c r="I20" s="39">
        <v>1979550</v>
      </c>
      <c r="J20" s="37"/>
      <c r="K20" s="39">
        <v>2003940</v>
      </c>
      <c r="N20" s="3"/>
    </row>
    <row r="21" spans="1:27" x14ac:dyDescent="0.25">
      <c r="A21" s="3" t="s">
        <v>44</v>
      </c>
      <c r="I21" s="35">
        <v>3501210</v>
      </c>
      <c r="J21" s="37"/>
      <c r="K21" s="35">
        <v>3514711.2</v>
      </c>
      <c r="N21" s="3"/>
    </row>
    <row r="22" spans="1:27" x14ac:dyDescent="0.25">
      <c r="A22" s="3" t="s">
        <v>54</v>
      </c>
      <c r="I22" s="36">
        <v>1570710</v>
      </c>
      <c r="J22" s="37"/>
      <c r="K22" s="36">
        <v>957031.5999999987</v>
      </c>
      <c r="N22" s="3"/>
    </row>
    <row r="23" spans="1:27" x14ac:dyDescent="0.25">
      <c r="A23" s="3" t="s">
        <v>65</v>
      </c>
      <c r="I23" s="36"/>
      <c r="J23" s="37"/>
      <c r="K23" s="36"/>
      <c r="N23" s="3"/>
    </row>
    <row r="24" spans="1:27" x14ac:dyDescent="0.25">
      <c r="B24" s="3" t="s">
        <v>32</v>
      </c>
      <c r="I24" s="35">
        <v>187000</v>
      </c>
      <c r="J24" s="37"/>
      <c r="K24" s="35">
        <v>200090</v>
      </c>
      <c r="N24" s="3"/>
    </row>
    <row r="25" spans="1:27" ht="15" customHeight="1" x14ac:dyDescent="0.25">
      <c r="A25" s="3" t="s">
        <v>55</v>
      </c>
      <c r="I25" s="36">
        <v>1757710</v>
      </c>
      <c r="J25" s="37"/>
      <c r="K25" s="36">
        <v>1157121.5999999987</v>
      </c>
      <c r="N25" s="3"/>
    </row>
    <row r="26" spans="1:27" ht="15" customHeight="1" x14ac:dyDescent="0.25">
      <c r="B26" s="3" t="s">
        <v>46</v>
      </c>
      <c r="I26" s="35">
        <v>682245</v>
      </c>
      <c r="J26" s="37"/>
      <c r="K26" s="35">
        <v>668600.1</v>
      </c>
      <c r="N26" s="3"/>
    </row>
    <row r="27" spans="1:27" ht="15" customHeight="1" x14ac:dyDescent="0.25">
      <c r="A27" s="3" t="s">
        <v>56</v>
      </c>
      <c r="I27" s="36">
        <v>1075465</v>
      </c>
      <c r="J27" s="37"/>
      <c r="K27" s="36">
        <v>488521.49999999872</v>
      </c>
      <c r="N27" s="3"/>
    </row>
    <row r="28" spans="1:27" ht="15.75" customHeight="1" x14ac:dyDescent="0.25">
      <c r="B28" s="3" t="s">
        <v>53</v>
      </c>
      <c r="I28" s="36">
        <v>247356.95</v>
      </c>
      <c r="J28" s="37"/>
      <c r="K28" s="36">
        <v>112359.94499999972</v>
      </c>
      <c r="N28" s="3"/>
    </row>
    <row r="29" spans="1:27" ht="15.75" customHeight="1" thickBot="1" x14ac:dyDescent="0.3">
      <c r="A29" s="3" t="s">
        <v>4</v>
      </c>
      <c r="I29" s="4">
        <v>828108.05</v>
      </c>
      <c r="J29" s="6"/>
      <c r="K29" s="4">
        <v>376161.554999999</v>
      </c>
      <c r="N29" s="3"/>
    </row>
    <row r="30" spans="1:27" ht="15.75" customHeight="1" thickTop="1" x14ac:dyDescent="0.25">
      <c r="M30" s="7"/>
      <c r="O30" s="7"/>
    </row>
    <row r="31" spans="1:27" ht="15.75" customHeight="1" x14ac:dyDescent="0.25">
      <c r="A31" s="53" t="s">
        <v>87</v>
      </c>
      <c r="B31" s="53"/>
      <c r="C31" s="53"/>
      <c r="D31" s="53"/>
      <c r="E31" s="53"/>
      <c r="F31" s="53"/>
      <c r="G31" s="53"/>
      <c r="H31" s="53"/>
      <c r="I31" s="53"/>
      <c r="J31" s="53"/>
      <c r="K31" s="53"/>
      <c r="L31" s="53"/>
      <c r="M31" s="53"/>
      <c r="N31" s="26"/>
      <c r="O31" s="26"/>
      <c r="P31" s="8"/>
      <c r="Q31" s="8"/>
      <c r="AA31" s="20"/>
    </row>
    <row r="32" spans="1:27" x14ac:dyDescent="0.25">
      <c r="A32" s="55" t="s">
        <v>6</v>
      </c>
      <c r="B32" s="55"/>
      <c r="C32" s="55"/>
      <c r="D32" s="55"/>
      <c r="E32" s="55"/>
      <c r="F32" s="55"/>
      <c r="G32" s="55"/>
      <c r="H32" s="55"/>
      <c r="I32" s="55"/>
      <c r="J32" s="55"/>
      <c r="K32" s="55"/>
      <c r="L32" s="55"/>
      <c r="M32" s="55"/>
      <c r="N32" s="8"/>
      <c r="O32" s="8"/>
      <c r="P32" s="8"/>
      <c r="Q32" s="8"/>
    </row>
    <row r="33" spans="1:27" x14ac:dyDescent="0.25">
      <c r="A33" s="55" t="s">
        <v>90</v>
      </c>
      <c r="B33" s="55"/>
      <c r="C33" s="55"/>
      <c r="D33" s="55"/>
      <c r="E33" s="55"/>
      <c r="F33" s="55"/>
      <c r="G33" s="55"/>
      <c r="H33" s="55"/>
      <c r="I33" s="55"/>
      <c r="J33" s="55"/>
      <c r="K33" s="55"/>
      <c r="L33" s="55"/>
      <c r="M33" s="55"/>
      <c r="N33" s="8"/>
      <c r="O33" s="8"/>
      <c r="P33" s="8"/>
      <c r="Q33" s="8"/>
    </row>
    <row r="34" spans="1:27" x14ac:dyDescent="0.25">
      <c r="A34" s="60"/>
      <c r="B34" s="60"/>
      <c r="C34" s="60"/>
      <c r="D34" s="60"/>
      <c r="E34" s="58">
        <v>2020</v>
      </c>
      <c r="F34" s="58"/>
      <c r="G34" s="58"/>
      <c r="H34" s="58"/>
      <c r="I34" s="58"/>
      <c r="J34" s="58"/>
      <c r="K34" s="58"/>
      <c r="L34" s="21"/>
      <c r="M34" s="22">
        <v>2019</v>
      </c>
      <c r="N34" s="21"/>
      <c r="P34" s="12"/>
      <c r="AA34" s="20"/>
    </row>
    <row r="35" spans="1:27" ht="15" customHeight="1" x14ac:dyDescent="0.25">
      <c r="A35" s="12"/>
      <c r="B35" s="12"/>
      <c r="C35" s="12"/>
      <c r="D35" s="12"/>
      <c r="E35" s="12"/>
      <c r="F35" s="12"/>
      <c r="G35" s="31"/>
      <c r="H35" s="31"/>
      <c r="I35" s="57" t="s">
        <v>31</v>
      </c>
      <c r="J35" s="12"/>
      <c r="K35" s="56" t="s">
        <v>3</v>
      </c>
      <c r="L35" s="10"/>
      <c r="M35" s="56" t="s">
        <v>3</v>
      </c>
      <c r="N35" s="3"/>
    </row>
    <row r="36" spans="1:27" ht="15" customHeight="1" x14ac:dyDescent="0.25">
      <c r="E36" s="57" t="s">
        <v>101</v>
      </c>
      <c r="F36" s="9"/>
      <c r="G36" s="57" t="s">
        <v>109</v>
      </c>
      <c r="H36" s="32"/>
      <c r="I36" s="57"/>
      <c r="J36" s="6"/>
      <c r="K36" s="57"/>
      <c r="L36" s="9"/>
      <c r="M36" s="57"/>
      <c r="N36" s="3"/>
    </row>
    <row r="37" spans="1:27" ht="15.75" customHeight="1" x14ac:dyDescent="0.25">
      <c r="E37" s="57"/>
      <c r="F37" s="9"/>
      <c r="G37" s="57"/>
      <c r="H37" s="32"/>
      <c r="I37" s="57"/>
      <c r="J37" s="6"/>
      <c r="K37" s="57"/>
      <c r="L37" s="9"/>
      <c r="M37" s="57"/>
      <c r="N37" s="3"/>
    </row>
    <row r="38" spans="1:27" x14ac:dyDescent="0.25">
      <c r="A38" s="3" t="s">
        <v>59</v>
      </c>
      <c r="E38" s="2">
        <v>652000</v>
      </c>
      <c r="F38" s="2"/>
      <c r="G38" s="2">
        <v>19670</v>
      </c>
      <c r="H38" s="2"/>
      <c r="I38" s="2">
        <v>5353111.95</v>
      </c>
      <c r="J38" s="7"/>
      <c r="K38" s="2">
        <v>6024781.9500000002</v>
      </c>
      <c r="L38" s="2"/>
      <c r="M38" s="2">
        <v>5730250.3950000014</v>
      </c>
      <c r="N38" s="3"/>
    </row>
    <row r="39" spans="1:27" x14ac:dyDescent="0.25">
      <c r="A39" s="3" t="s">
        <v>102</v>
      </c>
      <c r="E39" s="36">
        <v>27400</v>
      </c>
      <c r="F39" s="36"/>
      <c r="G39" s="36"/>
      <c r="H39" s="36"/>
      <c r="I39" s="36"/>
      <c r="J39" s="37"/>
      <c r="K39" s="36">
        <v>27400</v>
      </c>
      <c r="L39" s="36"/>
      <c r="M39" s="36"/>
      <c r="N39" s="3"/>
    </row>
    <row r="40" spans="1:27" x14ac:dyDescent="0.25">
      <c r="A40" s="3" t="s">
        <v>4</v>
      </c>
      <c r="E40" s="36"/>
      <c r="F40" s="36"/>
      <c r="G40" s="36"/>
      <c r="H40" s="36"/>
      <c r="I40" s="36">
        <v>828108.05</v>
      </c>
      <c r="J40" s="37"/>
      <c r="K40" s="36">
        <v>828108.05</v>
      </c>
      <c r="L40" s="36"/>
      <c r="M40" s="36">
        <v>376161.554999999</v>
      </c>
      <c r="N40" s="3"/>
    </row>
    <row r="41" spans="1:27" x14ac:dyDescent="0.25">
      <c r="A41" s="3" t="s">
        <v>64</v>
      </c>
      <c r="E41" s="36"/>
      <c r="F41" s="36"/>
      <c r="G41" s="36"/>
      <c r="H41" s="36"/>
      <c r="I41" s="36"/>
      <c r="J41" s="37"/>
      <c r="K41" s="36"/>
      <c r="L41" s="36"/>
      <c r="M41" s="36"/>
      <c r="N41" s="3"/>
    </row>
    <row r="42" spans="1:27" x14ac:dyDescent="0.25">
      <c r="B42" s="3" t="s">
        <v>62</v>
      </c>
      <c r="E42" s="36"/>
      <c r="F42" s="36"/>
      <c r="G42" s="36"/>
      <c r="H42" s="36"/>
      <c r="I42" s="36">
        <v>-39300</v>
      </c>
      <c r="J42" s="37"/>
      <c r="K42" s="36">
        <v>-39300</v>
      </c>
      <c r="L42" s="36"/>
      <c r="M42" s="36">
        <v>-43230</v>
      </c>
      <c r="N42" s="3"/>
    </row>
    <row r="43" spans="1:27" x14ac:dyDescent="0.25">
      <c r="B43" s="3" t="s">
        <v>63</v>
      </c>
      <c r="E43" s="36"/>
      <c r="F43" s="36"/>
      <c r="G43" s="36"/>
      <c r="H43" s="36"/>
      <c r="I43" s="36">
        <v>-38400</v>
      </c>
      <c r="J43" s="37"/>
      <c r="K43" s="36">
        <v>-38400</v>
      </c>
      <c r="L43" s="36"/>
      <c r="M43" s="36">
        <v>-38400</v>
      </c>
      <c r="N43" s="3"/>
    </row>
    <row r="44" spans="1:27" ht="16.5" thickBot="1" x14ac:dyDescent="0.3">
      <c r="A44" s="3" t="s">
        <v>60</v>
      </c>
      <c r="E44" s="4">
        <v>679400</v>
      </c>
      <c r="F44" s="2"/>
      <c r="G44" s="4">
        <v>19670</v>
      </c>
      <c r="H44" s="2"/>
      <c r="I44" s="4">
        <v>6103520</v>
      </c>
      <c r="J44" s="2"/>
      <c r="K44" s="4">
        <v>6802590</v>
      </c>
      <c r="L44" s="7"/>
      <c r="M44" s="4">
        <v>6024781.9500000002</v>
      </c>
      <c r="N44" s="3"/>
    </row>
    <row r="45" spans="1:27" ht="16.5" thickTop="1" x14ac:dyDescent="0.25">
      <c r="E45" s="7"/>
      <c r="F45" s="2"/>
      <c r="G45" s="2"/>
      <c r="H45" s="2"/>
      <c r="I45" s="7"/>
      <c r="J45" s="2"/>
      <c r="K45" s="7"/>
      <c r="L45" s="7"/>
      <c r="M45" s="7"/>
      <c r="N45" s="3"/>
    </row>
    <row r="46" spans="1:27" x14ac:dyDescent="0.25">
      <c r="B46" s="53" t="s">
        <v>87</v>
      </c>
      <c r="C46" s="53"/>
      <c r="D46" s="53"/>
      <c r="E46" s="53"/>
      <c r="F46" s="53"/>
      <c r="G46" s="53"/>
      <c r="H46" s="53"/>
      <c r="I46" s="53"/>
      <c r="J46" s="53"/>
      <c r="K46" s="53"/>
      <c r="N46" s="3"/>
    </row>
    <row r="47" spans="1:27" x14ac:dyDescent="0.25">
      <c r="B47" s="53" t="s">
        <v>103</v>
      </c>
      <c r="C47" s="53"/>
      <c r="D47" s="53"/>
      <c r="E47" s="53"/>
      <c r="F47" s="53"/>
      <c r="G47" s="53"/>
      <c r="H47" s="53"/>
      <c r="I47" s="53"/>
      <c r="J47" s="53"/>
      <c r="K47" s="53"/>
      <c r="N47" s="3"/>
    </row>
    <row r="48" spans="1:27" x14ac:dyDescent="0.25">
      <c r="B48" s="54" t="s">
        <v>91</v>
      </c>
      <c r="C48" s="54"/>
      <c r="D48" s="54"/>
      <c r="E48" s="54"/>
      <c r="F48" s="54"/>
      <c r="G48" s="54"/>
      <c r="H48" s="54"/>
      <c r="I48" s="54"/>
      <c r="J48" s="54"/>
      <c r="K48" s="54"/>
      <c r="N48" s="3"/>
    </row>
    <row r="49" spans="2:15" x14ac:dyDescent="0.25">
      <c r="B49" s="15"/>
      <c r="C49" s="15"/>
      <c r="D49" s="15"/>
      <c r="E49" s="15"/>
      <c r="F49" s="15"/>
      <c r="G49" s="30"/>
      <c r="H49" s="30"/>
      <c r="I49" s="15"/>
      <c r="J49" s="15"/>
      <c r="K49" s="15"/>
      <c r="N49" s="3"/>
    </row>
    <row r="50" spans="2:15" x14ac:dyDescent="0.25">
      <c r="B50" s="61" t="s">
        <v>1</v>
      </c>
      <c r="C50" s="61"/>
      <c r="D50" s="61"/>
      <c r="E50" s="61"/>
      <c r="F50" s="61"/>
      <c r="G50" s="61"/>
      <c r="H50" s="61"/>
      <c r="I50" s="61"/>
      <c r="J50" s="61"/>
      <c r="K50" s="61"/>
      <c r="N50" s="3"/>
    </row>
    <row r="51" spans="2:15" x14ac:dyDescent="0.25">
      <c r="B51" s="18" t="s">
        <v>47</v>
      </c>
      <c r="I51" s="17">
        <v>2020</v>
      </c>
      <c r="J51" s="17"/>
      <c r="K51" s="17">
        <v>2019</v>
      </c>
      <c r="N51" s="3"/>
    </row>
    <row r="52" spans="2:15" x14ac:dyDescent="0.25">
      <c r="C52" s="3" t="s">
        <v>0</v>
      </c>
      <c r="I52" s="2">
        <v>63000</v>
      </c>
      <c r="K52" s="2">
        <v>20540</v>
      </c>
      <c r="N52" s="3"/>
    </row>
    <row r="53" spans="2:15" x14ac:dyDescent="0.25">
      <c r="C53" s="3" t="s">
        <v>57</v>
      </c>
      <c r="I53" s="6">
        <v>4020000</v>
      </c>
      <c r="K53" s="3">
        <v>4221000</v>
      </c>
      <c r="N53" s="3"/>
    </row>
    <row r="54" spans="2:15" x14ac:dyDescent="0.25">
      <c r="B54" s="18"/>
      <c r="C54" s="3" t="s">
        <v>48</v>
      </c>
      <c r="D54" s="18"/>
      <c r="E54" s="18"/>
      <c r="I54" s="6">
        <v>2420000</v>
      </c>
      <c r="K54" s="3">
        <v>2468400</v>
      </c>
      <c r="N54" s="3"/>
      <c r="O54" s="3">
        <f>K55-K54</f>
        <v>4241540</v>
      </c>
    </row>
    <row r="55" spans="2:15" x14ac:dyDescent="0.25">
      <c r="B55" s="18"/>
      <c r="D55" s="18"/>
      <c r="E55" s="18"/>
      <c r="I55" s="19">
        <v>6503000</v>
      </c>
      <c r="K55" s="19">
        <v>6709940</v>
      </c>
      <c r="N55" s="3"/>
      <c r="O55" s="62">
        <f>O54/K77</f>
        <v>1.5040054853764127</v>
      </c>
    </row>
    <row r="56" spans="2:15" x14ac:dyDescent="0.25">
      <c r="B56" s="18" t="s">
        <v>106</v>
      </c>
      <c r="D56" s="18"/>
      <c r="E56" s="18"/>
      <c r="N56" s="3"/>
    </row>
    <row r="57" spans="2:15" x14ac:dyDescent="0.25">
      <c r="B57" s="18"/>
      <c r="C57" s="3" t="s">
        <v>26</v>
      </c>
      <c r="D57" s="18"/>
      <c r="E57" s="18"/>
      <c r="I57" s="3">
        <v>8624000</v>
      </c>
      <c r="K57" s="3">
        <v>8541260.4166666679</v>
      </c>
      <c r="N57" s="3"/>
    </row>
    <row r="58" spans="2:15" x14ac:dyDescent="0.25">
      <c r="B58" s="18"/>
      <c r="C58" s="3" t="s">
        <v>67</v>
      </c>
      <c r="D58" s="18"/>
      <c r="E58" s="18"/>
      <c r="I58" s="3">
        <v>6537000</v>
      </c>
      <c r="K58" s="3">
        <v>6929220</v>
      </c>
      <c r="N58" s="3"/>
    </row>
    <row r="59" spans="2:15" x14ac:dyDescent="0.25">
      <c r="B59" s="18"/>
      <c r="C59" s="3" t="s">
        <v>58</v>
      </c>
      <c r="D59" s="18"/>
      <c r="E59" s="18"/>
      <c r="I59" s="3">
        <v>27300</v>
      </c>
      <c r="K59" s="3">
        <v>27300</v>
      </c>
      <c r="N59" s="3"/>
    </row>
    <row r="60" spans="2:15" x14ac:dyDescent="0.25">
      <c r="B60" s="18"/>
      <c r="C60" s="3" t="s">
        <v>28</v>
      </c>
      <c r="D60" s="18"/>
      <c r="E60" s="18"/>
      <c r="I60" s="5">
        <v>25600</v>
      </c>
      <c r="K60" s="5">
        <v>25600</v>
      </c>
      <c r="N60" s="3"/>
    </row>
    <row r="61" spans="2:15" x14ac:dyDescent="0.25">
      <c r="B61" s="18"/>
      <c r="D61" s="18"/>
      <c r="E61" s="18"/>
      <c r="I61" s="3">
        <v>15213900</v>
      </c>
      <c r="K61" s="3">
        <v>15523380.416666668</v>
      </c>
      <c r="N61" s="3"/>
    </row>
    <row r="62" spans="2:15" ht="16.5" thickBot="1" x14ac:dyDescent="0.3">
      <c r="D62" s="18"/>
      <c r="E62" s="18"/>
      <c r="I62" s="4">
        <v>21716900</v>
      </c>
      <c r="K62" s="4">
        <v>22233320.416666668</v>
      </c>
      <c r="N62" s="3"/>
    </row>
    <row r="63" spans="2:15" ht="16.5" thickTop="1" x14ac:dyDescent="0.25">
      <c r="D63" s="18"/>
      <c r="E63" s="18"/>
      <c r="I63" s="7"/>
      <c r="K63" s="7"/>
      <c r="N63" s="3"/>
    </row>
    <row r="64" spans="2:15" x14ac:dyDescent="0.25">
      <c r="B64" s="59" t="s">
        <v>2</v>
      </c>
      <c r="C64" s="59"/>
      <c r="D64" s="59"/>
      <c r="E64" s="59"/>
      <c r="F64" s="59"/>
      <c r="G64" s="59"/>
      <c r="H64" s="59"/>
      <c r="I64" s="59"/>
      <c r="J64" s="59"/>
      <c r="K64" s="59"/>
      <c r="N64" s="3"/>
    </row>
    <row r="65" spans="2:14" x14ac:dyDescent="0.25">
      <c r="B65" s="18" t="s">
        <v>47</v>
      </c>
      <c r="C65" s="23"/>
      <c r="D65" s="23"/>
      <c r="E65" s="23"/>
      <c r="F65" s="23"/>
      <c r="G65" s="34"/>
      <c r="H65" s="34"/>
      <c r="I65" s="23"/>
      <c r="J65" s="23"/>
      <c r="K65" s="23"/>
      <c r="N65" s="3"/>
    </row>
    <row r="66" spans="2:14" x14ac:dyDescent="0.25">
      <c r="C66" s="3" t="s">
        <v>30</v>
      </c>
      <c r="I66" s="2">
        <v>698000</v>
      </c>
      <c r="K66" s="2">
        <v>642160</v>
      </c>
      <c r="N66" s="3"/>
    </row>
    <row r="67" spans="2:14" x14ac:dyDescent="0.25">
      <c r="C67" s="3" t="s">
        <v>24</v>
      </c>
      <c r="I67" s="3">
        <v>117600</v>
      </c>
      <c r="K67" s="3">
        <v>110544</v>
      </c>
      <c r="N67" s="3"/>
    </row>
    <row r="68" spans="2:14" x14ac:dyDescent="0.25">
      <c r="C68" s="3" t="s">
        <v>68</v>
      </c>
      <c r="I68" s="3">
        <v>194000</v>
      </c>
      <c r="K68" s="3">
        <v>209520</v>
      </c>
      <c r="N68" s="3"/>
    </row>
    <row r="69" spans="2:14" x14ac:dyDescent="0.25">
      <c r="C69" s="3" t="s">
        <v>34</v>
      </c>
      <c r="I69" s="3">
        <v>24200</v>
      </c>
      <c r="N69" s="3"/>
    </row>
    <row r="70" spans="2:14" x14ac:dyDescent="0.25">
      <c r="C70" s="3" t="s">
        <v>27</v>
      </c>
      <c r="I70" s="3">
        <v>77700</v>
      </c>
      <c r="K70" s="3">
        <v>81630</v>
      </c>
      <c r="N70" s="3"/>
    </row>
    <row r="71" spans="2:14" x14ac:dyDescent="0.25">
      <c r="C71" s="3" t="s">
        <v>29</v>
      </c>
      <c r="I71" s="3">
        <v>14300</v>
      </c>
      <c r="K71" s="3">
        <v>14157</v>
      </c>
      <c r="N71" s="3"/>
    </row>
    <row r="72" spans="2:14" x14ac:dyDescent="0.25">
      <c r="C72" s="3" t="s">
        <v>49</v>
      </c>
      <c r="I72" s="3">
        <v>90000</v>
      </c>
      <c r="K72" s="3">
        <v>89100</v>
      </c>
      <c r="N72" s="3"/>
    </row>
    <row r="73" spans="2:14" x14ac:dyDescent="0.25">
      <c r="C73" s="3" t="s">
        <v>104</v>
      </c>
      <c r="I73" s="3">
        <v>23000</v>
      </c>
      <c r="K73" s="3">
        <v>23920</v>
      </c>
      <c r="N73" s="3"/>
    </row>
    <row r="74" spans="2:14" x14ac:dyDescent="0.25">
      <c r="C74" s="3" t="s">
        <v>50</v>
      </c>
      <c r="I74" s="3">
        <v>19500</v>
      </c>
      <c r="K74" s="3">
        <v>16674.166666666668</v>
      </c>
      <c r="N74" s="3"/>
    </row>
    <row r="75" spans="2:14" x14ac:dyDescent="0.25">
      <c r="C75" s="3" t="s">
        <v>66</v>
      </c>
      <c r="I75" s="6">
        <v>2237763.6</v>
      </c>
      <c r="K75" s="6">
        <v>1621014.1200000003</v>
      </c>
      <c r="N75" s="3"/>
    </row>
    <row r="76" spans="2:14" x14ac:dyDescent="0.25">
      <c r="C76" s="3" t="s">
        <v>86</v>
      </c>
      <c r="I76" s="3">
        <v>11110</v>
      </c>
      <c r="K76" s="3">
        <v>11443.300000000001</v>
      </c>
      <c r="N76" s="3"/>
    </row>
    <row r="77" spans="2:14" x14ac:dyDescent="0.25">
      <c r="I77" s="19">
        <v>3507173.6</v>
      </c>
      <c r="K77" s="19">
        <v>2820162.5866666669</v>
      </c>
      <c r="N77" s="3"/>
    </row>
    <row r="78" spans="2:14" x14ac:dyDescent="0.25">
      <c r="B78" s="18" t="s">
        <v>51</v>
      </c>
      <c r="N78" s="3"/>
    </row>
    <row r="79" spans="2:14" x14ac:dyDescent="0.25">
      <c r="C79" s="3" t="s">
        <v>25</v>
      </c>
      <c r="I79" s="3">
        <v>13644900</v>
      </c>
      <c r="K79" s="3">
        <v>15009390.000000002</v>
      </c>
      <c r="N79" s="3"/>
    </row>
    <row r="80" spans="2:14" x14ac:dyDescent="0.25">
      <c r="C80" s="18" t="s">
        <v>89</v>
      </c>
      <c r="I80" s="35">
        <v>-2237763.6</v>
      </c>
      <c r="K80" s="35">
        <v>-1621014.1200000003</v>
      </c>
      <c r="N80" s="3"/>
    </row>
    <row r="81" spans="2:14" x14ac:dyDescent="0.25">
      <c r="I81" s="3">
        <v>11407136.4</v>
      </c>
      <c r="K81" s="3">
        <v>13388375.880000001</v>
      </c>
      <c r="N81" s="3"/>
    </row>
    <row r="82" spans="2:14" x14ac:dyDescent="0.25">
      <c r="D82" s="3" t="s">
        <v>52</v>
      </c>
      <c r="I82" s="19">
        <v>14914310</v>
      </c>
      <c r="K82" s="19">
        <v>16208538.466666669</v>
      </c>
      <c r="N82" s="3"/>
    </row>
    <row r="83" spans="2:14" x14ac:dyDescent="0.25">
      <c r="I83" s="6"/>
      <c r="K83" s="6"/>
      <c r="N83" s="3"/>
    </row>
    <row r="84" spans="2:14" x14ac:dyDescent="0.25">
      <c r="B84" s="59" t="s">
        <v>105</v>
      </c>
      <c r="C84" s="59"/>
      <c r="D84" s="59"/>
      <c r="E84" s="59"/>
      <c r="F84" s="59"/>
      <c r="G84" s="59"/>
      <c r="H84" s="59"/>
      <c r="I84" s="59"/>
      <c r="J84" s="59"/>
      <c r="K84" s="59"/>
      <c r="N84" s="3"/>
    </row>
    <row r="85" spans="2:14" x14ac:dyDescent="0.25">
      <c r="B85" s="3" t="s">
        <v>107</v>
      </c>
      <c r="C85" s="24"/>
      <c r="D85" s="24"/>
      <c r="E85" s="24"/>
      <c r="F85" s="24"/>
      <c r="G85" s="33"/>
      <c r="H85" s="33"/>
      <c r="I85" s="3">
        <v>679400</v>
      </c>
      <c r="K85" s="3">
        <v>652000</v>
      </c>
      <c r="N85" s="3"/>
    </row>
    <row r="86" spans="2:14" x14ac:dyDescent="0.25">
      <c r="B86" s="3" t="s">
        <v>108</v>
      </c>
      <c r="C86" s="33"/>
      <c r="D86" s="33"/>
      <c r="E86" s="33"/>
      <c r="F86" s="33"/>
      <c r="G86" s="33"/>
      <c r="H86" s="33"/>
      <c r="I86" s="3">
        <v>19670</v>
      </c>
      <c r="K86" s="3">
        <v>19670</v>
      </c>
      <c r="N86" s="3"/>
    </row>
    <row r="87" spans="2:14" x14ac:dyDescent="0.25">
      <c r="B87" s="3" t="s">
        <v>31</v>
      </c>
      <c r="I87" s="5">
        <v>6103520</v>
      </c>
      <c r="K87" s="5">
        <v>5353111.95</v>
      </c>
      <c r="N87" s="3"/>
    </row>
    <row r="88" spans="2:14" x14ac:dyDescent="0.25">
      <c r="I88" s="6">
        <v>6802590</v>
      </c>
      <c r="K88" s="3">
        <v>6024781.9500000002</v>
      </c>
      <c r="N88" s="3"/>
    </row>
    <row r="89" spans="2:14" ht="16.5" thickBot="1" x14ac:dyDescent="0.3">
      <c r="C89" s="3" t="s">
        <v>69</v>
      </c>
      <c r="I89" s="4">
        <v>21716900</v>
      </c>
      <c r="K89" s="4">
        <v>22233320.416666668</v>
      </c>
      <c r="N89" s="3"/>
    </row>
    <row r="90" spans="2:14" ht="16.5" thickTop="1" x14ac:dyDescent="0.25">
      <c r="N90" s="3"/>
    </row>
    <row r="91" spans="2:14" x14ac:dyDescent="0.25">
      <c r="D91" s="25">
        <v>6103520</v>
      </c>
      <c r="N91" s="3"/>
    </row>
  </sheetData>
  <mergeCells count="19">
    <mergeCell ref="B84:K84"/>
    <mergeCell ref="A34:D34"/>
    <mergeCell ref="B48:K48"/>
    <mergeCell ref="B50:K50"/>
    <mergeCell ref="B64:K64"/>
    <mergeCell ref="K35:K37"/>
    <mergeCell ref="B46:K46"/>
    <mergeCell ref="B47:K47"/>
    <mergeCell ref="M35:M37"/>
    <mergeCell ref="I35:I37"/>
    <mergeCell ref="E36:E37"/>
    <mergeCell ref="E34:K34"/>
    <mergeCell ref="A31:M31"/>
    <mergeCell ref="G36:G37"/>
    <mergeCell ref="A1:M1"/>
    <mergeCell ref="A2:M2"/>
    <mergeCell ref="A3:M3"/>
    <mergeCell ref="A32:M32"/>
    <mergeCell ref="A33:M33"/>
  </mergeCells>
  <pageMargins left="0.7" right="0.7" top="0.75" bottom="0.75" header="0.3" footer="0.3"/>
  <pageSetup orientation="portrait" r:id="rId1"/>
  <rowBreaks count="1" manualBreakCount="1">
    <brk id="45"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4"/>
  <sheetViews>
    <sheetView showGridLines="0" zoomScaleNormal="100" workbookViewId="0">
      <selection activeCell="M12" sqref="M12"/>
    </sheetView>
  </sheetViews>
  <sheetFormatPr defaultColWidth="9.140625" defaultRowHeight="15.75" x14ac:dyDescent="0.25"/>
  <cols>
    <col min="1" max="1" width="3.140625" style="63" customWidth="1"/>
    <col min="2" max="2" width="6" style="63" customWidth="1"/>
    <col min="3" max="3" width="32.5703125" style="63" customWidth="1"/>
    <col min="4" max="4" width="10.7109375" style="63" customWidth="1"/>
    <col min="5" max="5" width="1.28515625" style="63" customWidth="1"/>
    <col min="6" max="6" width="10.7109375" style="63" customWidth="1"/>
    <col min="7" max="7" width="9" style="63" customWidth="1"/>
    <col min="8" max="8" width="1.140625" style="63" customWidth="1"/>
    <col min="9" max="9" width="8.5703125" style="63" customWidth="1"/>
    <col min="10" max="10" width="15.28515625" style="63" customWidth="1"/>
    <col min="11" max="16384" width="9.140625" style="63"/>
  </cols>
  <sheetData>
    <row r="1" spans="2:11" s="63" customFormat="1" ht="15.75" customHeight="1" x14ac:dyDescent="0.25">
      <c r="B1" s="83" t="s">
        <v>87</v>
      </c>
      <c r="C1" s="83"/>
      <c r="D1" s="83"/>
      <c r="E1" s="83"/>
      <c r="F1" s="83"/>
      <c r="G1" s="83"/>
      <c r="H1" s="84"/>
    </row>
    <row r="2" spans="2:11" s="63" customFormat="1" ht="15.75" customHeight="1" x14ac:dyDescent="0.25">
      <c r="B2" s="83" t="s">
        <v>70</v>
      </c>
      <c r="C2" s="83"/>
      <c r="D2" s="83"/>
      <c r="E2" s="83"/>
      <c r="F2" s="83"/>
      <c r="G2" s="83"/>
      <c r="H2" s="84"/>
    </row>
    <row r="3" spans="2:11" s="63" customFormat="1" ht="15.75" customHeight="1" x14ac:dyDescent="0.25">
      <c r="B3" s="85"/>
      <c r="C3" s="85"/>
      <c r="E3" s="85"/>
      <c r="F3" s="85"/>
      <c r="G3" s="85"/>
      <c r="H3" s="84"/>
    </row>
    <row r="4" spans="2:11" s="63" customFormat="1" ht="16.5" customHeight="1" x14ac:dyDescent="0.25">
      <c r="B4" s="86"/>
      <c r="C4" s="84"/>
      <c r="D4" s="87" t="s">
        <v>92</v>
      </c>
      <c r="E4" s="84"/>
      <c r="H4" s="88"/>
    </row>
    <row r="5" spans="2:11" s="63" customFormat="1" ht="16.5" customHeight="1" x14ac:dyDescent="0.25">
      <c r="B5" s="86"/>
      <c r="C5" s="84"/>
      <c r="D5" s="87"/>
      <c r="E5" s="84"/>
      <c r="F5" s="89" t="s">
        <v>95</v>
      </c>
      <c r="G5" s="89"/>
      <c r="H5" s="89"/>
      <c r="I5" s="89"/>
    </row>
    <row r="6" spans="2:11" s="63" customFormat="1" x14ac:dyDescent="0.25">
      <c r="B6" s="86"/>
      <c r="C6" s="84"/>
      <c r="D6" s="87"/>
      <c r="E6" s="84"/>
      <c r="F6" s="90">
        <v>2020</v>
      </c>
      <c r="G6" s="90">
        <v>2019</v>
      </c>
      <c r="H6" s="88"/>
      <c r="I6" s="90">
        <v>2018</v>
      </c>
    </row>
    <row r="7" spans="2:11" s="63" customFormat="1" x14ac:dyDescent="0.25">
      <c r="B7" s="64" t="s">
        <v>7</v>
      </c>
      <c r="C7" s="91" t="s">
        <v>71</v>
      </c>
      <c r="D7" s="70">
        <v>1.8912836250820317</v>
      </c>
      <c r="E7" s="91"/>
      <c r="F7" s="92">
        <f>'Fcl. Stmts.'!I55/'Fcl. Stmts.'!I77</f>
        <v>1.8541996324333645</v>
      </c>
      <c r="G7" s="70">
        <v>2.4</v>
      </c>
      <c r="H7" s="70"/>
      <c r="I7" s="70">
        <v>2.7123725547473638</v>
      </c>
      <c r="J7" s="68"/>
      <c r="K7" s="93"/>
    </row>
    <row r="8" spans="2:11" s="63" customFormat="1" x14ac:dyDescent="0.25">
      <c r="B8" s="64" t="s">
        <v>8</v>
      </c>
      <c r="C8" s="65" t="s">
        <v>72</v>
      </c>
      <c r="D8" s="70">
        <v>1.1991108737816685</v>
      </c>
      <c r="E8" s="65"/>
      <c r="F8" s="94">
        <f>('Fcl. Stmts.'!I55-'Fcl. Stmts.'!I54)/'Fcl. Stmts.'!I77</f>
        <v>1.1641853143511345</v>
      </c>
      <c r="G8" s="70">
        <v>1.5</v>
      </c>
      <c r="H8" s="70"/>
      <c r="I8" s="70">
        <v>1.6544060339140541</v>
      </c>
      <c r="J8" s="68"/>
    </row>
    <row r="9" spans="2:11" s="63" customFormat="1" x14ac:dyDescent="0.25">
      <c r="B9" s="64" t="s">
        <v>9</v>
      </c>
      <c r="C9" s="65" t="s">
        <v>73</v>
      </c>
      <c r="D9" s="72">
        <v>69.744137131500494</v>
      </c>
      <c r="E9" s="65"/>
      <c r="F9" s="95">
        <v>71</v>
      </c>
      <c r="G9" s="72">
        <v>79.242694816884367</v>
      </c>
      <c r="H9" s="72"/>
      <c r="I9" s="72">
        <v>94.298806832092396</v>
      </c>
      <c r="J9" s="68"/>
    </row>
    <row r="10" spans="2:11" s="63" customFormat="1" x14ac:dyDescent="0.25">
      <c r="B10" s="64" t="s">
        <v>10</v>
      </c>
      <c r="C10" s="65" t="s">
        <v>74</v>
      </c>
      <c r="D10" s="72">
        <v>52.21348875667141</v>
      </c>
      <c r="E10" s="65"/>
      <c r="F10" s="95">
        <v>55</v>
      </c>
      <c r="G10" s="72">
        <v>60.18228827599706</v>
      </c>
      <c r="H10" s="72"/>
      <c r="I10" s="72">
        <v>66.802339986356742</v>
      </c>
      <c r="J10" s="70"/>
    </row>
    <row r="11" spans="2:11" s="63" customFormat="1" x14ac:dyDescent="0.25">
      <c r="B11" s="64" t="s">
        <v>11</v>
      </c>
      <c r="C11" s="65" t="s">
        <v>79</v>
      </c>
      <c r="D11" s="72">
        <v>121.9576258881719</v>
      </c>
      <c r="E11" s="65"/>
      <c r="F11" s="95">
        <f>F9+F10</f>
        <v>126</v>
      </c>
      <c r="G11" s="72">
        <v>139.42498309288143</v>
      </c>
      <c r="H11" s="72"/>
      <c r="I11" s="72">
        <v>167.30997971145771</v>
      </c>
      <c r="J11" s="68"/>
    </row>
    <row r="12" spans="2:11" s="63" customFormat="1" x14ac:dyDescent="0.25">
      <c r="B12" s="64" t="s">
        <v>12</v>
      </c>
      <c r="C12" s="65" t="s">
        <v>77</v>
      </c>
      <c r="D12" s="66">
        <v>0.25680000000000003</v>
      </c>
      <c r="E12" s="65"/>
      <c r="F12" s="96">
        <f>'Fcl. Stmts.'!I8/'Fcl. Stmts.'!I6</f>
        <v>0.24</v>
      </c>
      <c r="G12" s="66">
        <v>0.22999999999999995</v>
      </c>
      <c r="H12" s="66"/>
      <c r="I12" s="66">
        <v>0.22769999999999996</v>
      </c>
      <c r="J12" s="68"/>
    </row>
    <row r="13" spans="2:11" s="63" customFormat="1" x14ac:dyDescent="0.25">
      <c r="B13" s="64" t="s">
        <v>13</v>
      </c>
      <c r="C13" s="65" t="s">
        <v>81</v>
      </c>
      <c r="D13" s="66">
        <v>8.1757488288458816E-2</v>
      </c>
      <c r="E13" s="65"/>
      <c r="F13" s="67">
        <f>'Fcl. Stmts.'!I22/'Fcl. Stmts.'!I6</f>
        <v>7.4324989353144369E-2</v>
      </c>
      <c r="G13" s="66">
        <v>4.9224044817604382E-2</v>
      </c>
      <c r="H13" s="66"/>
      <c r="I13" s="66">
        <v>4.3317159439491854E-2</v>
      </c>
      <c r="J13" s="68"/>
    </row>
    <row r="14" spans="2:11" s="63" customFormat="1" x14ac:dyDescent="0.25">
      <c r="B14" s="64" t="s">
        <v>33</v>
      </c>
      <c r="C14" s="65" t="s">
        <v>78</v>
      </c>
      <c r="D14" s="66">
        <v>4.3104095727061947E-2</v>
      </c>
      <c r="E14" s="65"/>
      <c r="F14" s="67">
        <f>'Fcl. Stmts.'!I29/'Fcl. Stmts.'!I6</f>
        <v>3.9185541570056312E-2</v>
      </c>
      <c r="G14" s="66">
        <v>1.9347525454728697E-2</v>
      </c>
      <c r="H14" s="66"/>
      <c r="I14" s="66">
        <v>1.6058446127424818E-2</v>
      </c>
      <c r="J14" s="68"/>
    </row>
    <row r="15" spans="2:11" s="63" customFormat="1" x14ac:dyDescent="0.25">
      <c r="B15" s="64" t="s">
        <v>14</v>
      </c>
      <c r="C15" s="65" t="s">
        <v>76</v>
      </c>
      <c r="D15" s="70">
        <v>1.0193796430429354</v>
      </c>
      <c r="E15" s="65"/>
      <c r="F15" s="94">
        <f>'Fcl. Stmts.'!I6/'Fcl. Stmts.'!I62</f>
        <v>0.97311310546164509</v>
      </c>
      <c r="G15" s="70">
        <v>0.85148709830896308</v>
      </c>
      <c r="H15" s="70"/>
      <c r="I15" s="70">
        <v>0.73227890454570821</v>
      </c>
      <c r="J15" s="68"/>
    </row>
    <row r="16" spans="2:11" s="63" customFormat="1" x14ac:dyDescent="0.25">
      <c r="B16" s="64" t="s">
        <v>15</v>
      </c>
      <c r="C16" s="65" t="s">
        <v>83</v>
      </c>
      <c r="D16" s="66">
        <v>7.7909684355109754E-2</v>
      </c>
      <c r="E16" s="65"/>
      <c r="F16" s="67">
        <f>'Fcl. Stmts.'!I29/'Fcl. Stmts.'!I62</f>
        <v>3.8131964046433889E-2</v>
      </c>
      <c r="G16" s="66">
        <v>4.1913639088772305E-2</v>
      </c>
      <c r="H16" s="66"/>
      <c r="I16" s="66">
        <v>3.4369184052793295E-2</v>
      </c>
      <c r="J16" s="68"/>
    </row>
    <row r="17" spans="2:10" s="63" customFormat="1" x14ac:dyDescent="0.25">
      <c r="B17" s="64" t="s">
        <v>16</v>
      </c>
      <c r="C17" s="65" t="s">
        <v>84</v>
      </c>
      <c r="D17" s="66">
        <v>0.14202735502652983</v>
      </c>
      <c r="E17" s="65"/>
      <c r="F17" s="67">
        <f>'Fcl. Stmts.'!I29/'Fcl. Stmts.'!I88</f>
        <v>0.12173422916859608</v>
      </c>
      <c r="G17" s="66">
        <v>6.4000088465940991E-2</v>
      </c>
      <c r="H17" s="66"/>
      <c r="I17" s="66">
        <v>5.1840071657412203E-2</v>
      </c>
      <c r="J17" s="68"/>
    </row>
    <row r="18" spans="2:10" s="63" customFormat="1" x14ac:dyDescent="0.25">
      <c r="B18" s="64" t="s">
        <v>17</v>
      </c>
      <c r="C18" s="69" t="s">
        <v>82</v>
      </c>
      <c r="D18" s="70">
        <v>4.1217981386501314</v>
      </c>
      <c r="E18" s="69"/>
      <c r="F18" s="71">
        <f>'Fcl. Stmts.'!I82/'Fcl. Stmts.'!I88</f>
        <v>2.192445818430921</v>
      </c>
      <c r="G18" s="70">
        <v>2.6903112180958959</v>
      </c>
      <c r="H18" s="70"/>
      <c r="I18" s="70">
        <v>3.0131485642674036</v>
      </c>
      <c r="J18" s="68"/>
    </row>
    <row r="19" spans="2:10" s="63" customFormat="1" x14ac:dyDescent="0.25">
      <c r="B19" s="64" t="s">
        <v>18</v>
      </c>
      <c r="C19" s="65" t="s">
        <v>75</v>
      </c>
      <c r="D19" s="70">
        <v>2.4404027878548029</v>
      </c>
      <c r="E19" s="65"/>
      <c r="F19" s="71">
        <f>'Fcl. Stmts.'!I22/'Fcl. Stmts.'!I26</f>
        <v>2.302266780995097</v>
      </c>
      <c r="G19" s="70">
        <v>1.431396136494743</v>
      </c>
      <c r="H19" s="70"/>
      <c r="I19" s="70">
        <v>1.1737448319256893</v>
      </c>
      <c r="J19" s="68"/>
    </row>
    <row r="20" spans="2:10" s="63" customFormat="1" x14ac:dyDescent="0.25">
      <c r="B20" s="64" t="s">
        <v>21</v>
      </c>
      <c r="C20" s="65" t="s">
        <v>85</v>
      </c>
      <c r="D20" s="97">
        <v>1.7199618837314108</v>
      </c>
      <c r="E20" s="65"/>
      <c r="F20" s="98">
        <f>'Fcl. Stmts.'!I29/'Fcl. Stmts.'!I85</f>
        <v>1.2188814395054461</v>
      </c>
      <c r="G20" s="97">
        <v>0.51063121932515187</v>
      </c>
      <c r="H20" s="97"/>
      <c r="I20" s="97">
        <v>0.42893022423312754</v>
      </c>
      <c r="J20" s="68"/>
    </row>
    <row r="21" spans="2:10" s="63" customFormat="1" x14ac:dyDescent="0.25">
      <c r="B21" s="64" t="s">
        <v>20</v>
      </c>
      <c r="C21" s="65" t="s">
        <v>94</v>
      </c>
      <c r="D21" s="72">
        <v>28</v>
      </c>
      <c r="E21" s="65"/>
      <c r="F21" s="73">
        <v>23</v>
      </c>
      <c r="G21" s="72">
        <v>15</v>
      </c>
      <c r="H21" s="72"/>
      <c r="I21" s="72">
        <v>12.3</v>
      </c>
      <c r="J21" s="68"/>
    </row>
    <row r="22" spans="2:10" s="63" customFormat="1" x14ac:dyDescent="0.25">
      <c r="B22" s="64" t="s">
        <v>19</v>
      </c>
      <c r="C22" s="99" t="s">
        <v>96</v>
      </c>
      <c r="D22" s="72"/>
      <c r="E22" s="65"/>
      <c r="F22" s="68"/>
      <c r="G22" s="70"/>
      <c r="H22" s="70"/>
      <c r="I22" s="70"/>
      <c r="J22" s="68"/>
    </row>
    <row r="23" spans="2:10" s="63" customFormat="1" x14ac:dyDescent="0.25">
      <c r="B23" s="64"/>
      <c r="C23" s="99"/>
      <c r="D23" s="100">
        <v>0.05</v>
      </c>
      <c r="E23" s="65"/>
      <c r="F23" s="101">
        <v>0.05</v>
      </c>
      <c r="G23" s="102">
        <v>0.05</v>
      </c>
      <c r="H23" s="102"/>
      <c r="I23" s="102">
        <v>5.7000000000000009E-2</v>
      </c>
      <c r="J23" s="68"/>
    </row>
    <row r="24" spans="2:10" s="63" customFormat="1" x14ac:dyDescent="0.25">
      <c r="D24" s="100"/>
    </row>
  </sheetData>
  <mergeCells count="6">
    <mergeCell ref="C22:C23"/>
    <mergeCell ref="B1:G1"/>
    <mergeCell ref="B2:G2"/>
    <mergeCell ref="B4:B6"/>
    <mergeCell ref="D4:D6"/>
    <mergeCell ref="F5:I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Required</vt:lpstr>
      <vt:lpstr>Fcl. Stmts.</vt:lpstr>
      <vt:lpstr>Fcl. Ratios</vt:lpstr>
      <vt:lpstr>'Fcl. Ratios'!Print_Area</vt:lpstr>
      <vt:lpstr>'Fcl. Stmts.'!Print_Area</vt:lpstr>
      <vt:lpstr>Required!Print_Area</vt:lpstr>
    </vt:vector>
  </TitlesOfParts>
  <Company>Athabasca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Annand</dc:creator>
  <cp:lastModifiedBy>UKL</cp:lastModifiedBy>
  <cp:lastPrinted>2019-03-08T17:13:27Z</cp:lastPrinted>
  <dcterms:created xsi:type="dcterms:W3CDTF">2017-07-18T22:30:52Z</dcterms:created>
  <dcterms:modified xsi:type="dcterms:W3CDTF">2020-07-24T13:09:47Z</dcterms:modified>
</cp:coreProperties>
</file>